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4226"/>
  <mc:AlternateContent xmlns:mc="http://schemas.openxmlformats.org/markup-compatibility/2006">
    <mc:Choice Requires="x15">
      <x15ac:absPath xmlns:x15ac="http://schemas.microsoft.com/office/spreadsheetml/2010/11/ac" url="https://minhealthnz-my.sharepoint.com/personal/shirlee_wilton_ministryofhealth_govt_nz/Documents/Desktop/Finance/Budgets/CE expenses reprts/2025 26/"/>
    </mc:Choice>
  </mc:AlternateContent>
  <xr:revisionPtr revIDLastSave="13" documentId="8_{948B8312-5FB2-438C-A02C-5EF56A543E0A}" xr6:coauthVersionLast="47" xr6:coauthVersionMax="47" xr10:uidLastSave="{B4E6CDF4-BC51-4916-B1E0-6754E6A51099}"/>
  <bookViews>
    <workbookView xWindow="-120" yWindow="-120" windowWidth="29040" windowHeight="15720" activeTab="1" xr2:uid="{00000000-000D-0000-FFFF-FFFF00000000}"/>
  </bookViews>
  <sheets>
    <sheet name="Guidance for agencies" sheetId="5" r:id="rId1"/>
    <sheet name="Summary and sign-off" sheetId="13" r:id="rId2"/>
    <sheet name="Travel" sheetId="1" r:id="rId3"/>
    <sheet name="Hospitality" sheetId="2" r:id="rId4"/>
    <sheet name="All other expenses" sheetId="3" r:id="rId5"/>
    <sheet name="Gifts and benefits" sheetId="4" r:id="rId6"/>
  </sheets>
  <externalReferences>
    <externalReference r:id="rId7"/>
  </externalReferences>
  <definedNames>
    <definedName name="_xlnm.Print_Area" localSheetId="4">'All other expenses'!$A$1:$E$30</definedName>
    <definedName name="_xlnm.Print_Area" localSheetId="5">'Gifts and benefits'!$A$1:$F$36</definedName>
    <definedName name="_xlnm.Print_Area" localSheetId="0">'Guidance for agencies'!$A$1:$A$49</definedName>
    <definedName name="_xlnm.Print_Area" localSheetId="3">Hospitality!$A$1:$E$32</definedName>
    <definedName name="_xlnm.Print_Area" localSheetId="1">'Summary and sign-off'!$A$1:$F$23</definedName>
    <definedName name="_xlnm.Print_Area" localSheetId="2">Travel!$A$1:$E$59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13" l="1"/>
  <c r="D25" i="4" l="1"/>
  <c r="C24" i="3"/>
  <c r="C25" i="2"/>
  <c r="C42" i="1"/>
  <c r="C48" i="1"/>
  <c r="C22" i="1"/>
  <c r="E60" i="13" l="1"/>
  <c r="C60" i="13"/>
  <c r="C27" i="4"/>
  <c r="C26" i="4"/>
  <c r="B60" i="13" l="1"/>
  <c r="B59" i="13"/>
  <c r="D59" i="13"/>
  <c r="B58" i="13"/>
  <c r="D58" i="13"/>
  <c r="D57" i="13"/>
  <c r="B57" i="13"/>
  <c r="D56" i="13"/>
  <c r="B56" i="13"/>
  <c r="D55" i="13"/>
  <c r="B55" i="13"/>
  <c r="B2" i="4"/>
  <c r="B3" i="4"/>
  <c r="B2" i="3"/>
  <c r="B3" i="3"/>
  <c r="B2" i="2"/>
  <c r="B3" i="2"/>
  <c r="B2" i="1"/>
  <c r="B3" i="1"/>
  <c r="F58" i="13" l="1"/>
  <c r="D25" i="2" s="1"/>
  <c r="F60" i="13"/>
  <c r="E25" i="4" s="1"/>
  <c r="F59" i="13"/>
  <c r="D24" i="3" s="1"/>
  <c r="F57" i="13"/>
  <c r="D48" i="1" s="1"/>
  <c r="F56" i="13"/>
  <c r="D42" i="1" s="1"/>
  <c r="F55" i="13"/>
  <c r="D22" i="1" s="1"/>
  <c r="C13" i="13"/>
  <c r="C12" i="13"/>
  <c r="C11" i="13"/>
  <c r="C16" i="13" l="1"/>
  <c r="C17" i="13"/>
  <c r="B5" i="4" l="1"/>
  <c r="B4" i="4"/>
  <c r="B5" i="3"/>
  <c r="B4" i="3"/>
  <c r="B5" i="2"/>
  <c r="B4" i="2"/>
  <c r="B5" i="1"/>
  <c r="B4" i="1"/>
  <c r="C15" i="13" l="1"/>
  <c r="F12" i="13" l="1"/>
  <c r="C25" i="4"/>
  <c r="F11" i="13" s="1"/>
  <c r="F13" i="13" l="1"/>
  <c r="B48" i="1"/>
  <c r="B17" i="13" s="1"/>
  <c r="B42" i="1"/>
  <c r="B16" i="13" s="1"/>
  <c r="B22" i="1"/>
  <c r="B15" i="13" s="1"/>
  <c r="B24" i="3" l="1"/>
  <c r="B13" i="13" s="1"/>
  <c r="B25" i="2"/>
  <c r="B12" i="13" s="1"/>
  <c r="B11" i="13" l="1"/>
  <c r="B5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<sst xmlns="http://schemas.openxmlformats.org/spreadsheetml/2006/main" count="324" uniqueCount="211">
  <si>
    <t>Secretary and Chief Executive Expense Disclosures: A Guide for Agency Staff</t>
  </si>
  <si>
    <t>Please refer to the link below for guidance in helping you to complete the workbook</t>
  </si>
  <si>
    <t>https://www.publicservice.govt.nz/assets/DirectoryFile/Chief-executive-gifts-benefits-and-expenses-disclosures-A-guide-for-agency-staff.pdf</t>
  </si>
  <si>
    <t>In the following worksheets, cells shaded light green require input. All other cells are locked to prevent change.</t>
  </si>
  <si>
    <t>Purpose</t>
  </si>
  <si>
    <t>The purpose of regular public disclosure of secretaries and/or chief executive's expenses is to provide transparency and accountability for discretionary expenditure by Public Service agencies and statutory Crown entities.</t>
  </si>
  <si>
    <r>
      <t>Publishing clear and detailed disclosures is integral to building and maintaining the public's trust and confidence in the</t>
    </r>
    <r>
      <rPr>
        <sz val="11"/>
        <color rgb="FFFF0000"/>
        <rFont val="Arial"/>
        <family val="2"/>
      </rPr>
      <t xml:space="preserve"> </t>
    </r>
    <r>
      <rPr>
        <sz val="11"/>
        <rFont val="Arial"/>
        <family val="2"/>
      </rPr>
      <t>Public service.</t>
    </r>
  </si>
  <si>
    <t>What is covered?</t>
  </si>
  <si>
    <r>
      <t xml:space="preserve">Description
</t>
    </r>
    <r>
      <rPr>
        <sz val="10"/>
        <color theme="0"/>
        <rFont val="Arial"/>
        <family val="2"/>
      </rPr>
      <t>(e.g. event tickets, etc)</t>
    </r>
  </si>
  <si>
    <t>All expenses for items offered, accepted or declined by secretaries or chief executives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</si>
  <si>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</si>
  <si>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Secretary and chief executive expenses are not generally regarded as personal or commercially sensitive. Refer to the Ombudsman Guide to Chief Executive Expenses for guidance.</t>
  </si>
  <si>
    <t>Business or corporate expenses for the organisation that are met from the secretaries or chief executive's budget or paid by their credit card are excluded.</t>
  </si>
  <si>
    <t>Expense disclosures cover the full period of the report, and are completed by each secretary or chief executive, including in Acting roles - Complete a separate workbook for each.</t>
  </si>
  <si>
    <t>How does it work?</t>
  </si>
  <si>
    <t xml:space="preserve">Secretaries or chief executives disclose the expenses, gifts &amp; hospitality they have expended or been offered using this Excel workbook. </t>
  </si>
  <si>
    <t>Secretaries or chief executives formally approve completed Excel workbooks and an appropriate person reviews them (see guidance).</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</si>
  <si>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</si>
  <si>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</si>
  <si>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</si>
  <si>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</si>
  <si>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</si>
  <si>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r>
      <t xml:space="preserve">This tab contains a summary of the information presented: it includes a single place to update entity information, running totals of the different types of expenses and gifts/benefits, and records the </t>
    </r>
    <r>
      <rPr>
        <u/>
        <sz val="11"/>
        <rFont val="Arial"/>
        <family val="2"/>
      </rPr>
      <t>required</t>
    </r>
    <r>
      <rPr>
        <sz val="11"/>
        <rFont val="Arial"/>
        <family val="2"/>
      </rPr>
      <t xml:space="preserve"> checks and sign-offs </t>
    </r>
    <r>
      <rPr>
        <u/>
        <sz val="11"/>
        <rFont val="Arial"/>
        <family val="2"/>
      </rPr>
      <t>before publication</t>
    </r>
    <r>
      <rPr>
        <sz val="11"/>
        <rFont val="Arial"/>
        <family val="2"/>
      </rPr>
      <t>.</t>
    </r>
  </si>
  <si>
    <t>Travel</t>
  </si>
  <si>
    <t xml:space="preserve">All expenses incurred by secretaries or chief executives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</si>
  <si>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</si>
  <si>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secretary or chief executive to people external to Public Service agenices and statutory Crown entities. </t>
  </si>
  <si>
    <t>All other expenses</t>
  </si>
  <si>
    <t>All other expenses incurred by the secretary or chief executive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</si>
  <si>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</si>
  <si>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</si>
  <si>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offered, accepted or declined by the secretary or chief executive from people external to Public Service agencies and statutory Crown entities are disclosed. A brief explanation of what the secretary or chief executive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</si>
  <si>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</si>
  <si>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 such as a cultural gift).</t>
  </si>
  <si>
    <t>How to present information</t>
  </si>
  <si>
    <t>Please complete this Excel workbook for your Chief Executive's gifts, benefits and expenses.</t>
  </si>
  <si>
    <t>Complete separate tables for each category using the tabs provided in this Excel workbook: Travel, Hospitality, Gifts and Benefits, All other expenses.</t>
  </si>
  <si>
    <r>
      <t xml:space="preserve">Complete all fields. The header (organisation name, secretary or chief executive name and reporting period) will pre-populate once you enter it on the </t>
    </r>
    <r>
      <rPr>
        <u/>
        <sz val="11"/>
        <color theme="1"/>
        <rFont val="Arial"/>
        <family val="2"/>
      </rPr>
      <t>'Summary and sign-off' tab.</t>
    </r>
  </si>
  <si>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</si>
  <si>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</si>
  <si>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secretary or chief executive, including those in Acting roles.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</si>
  <si>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</si>
  <si>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</si>
  <si>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</si>
  <si>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</si>
  <si>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Secretary or Chief Executive’s expenses, gifts and hospitality as part of its commitment to transparency and accountability".</t>
  </si>
  <si>
    <t>Further assistance</t>
  </si>
  <si>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</si>
  <si>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</si>
  <si>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t>Secretary or Chief Executive Expenses, Gifts and Benefits Disclosure - summary &amp; sign-off*</t>
  </si>
  <si>
    <t>Organisation Name*</t>
  </si>
  <si>
    <t>Cancer Control Agency - Te Aho o Te Kahu</t>
  </si>
  <si>
    <t>Secretary or Chief Executive**</t>
  </si>
  <si>
    <t>Rami Rahal</t>
  </si>
  <si>
    <t>Disclosure period start***</t>
  </si>
  <si>
    <t>Disclosure period end***</t>
  </si>
  <si>
    <t>Agency totals check</t>
  </si>
  <si>
    <t>Secretary or Chief Executive approval****</t>
  </si>
  <si>
    <t>This disclosure has been approved by the Departmental Secretary or Chief Executive</t>
  </si>
  <si>
    <t>Other sign-off****</t>
  </si>
  <si>
    <t>Type here who else has approved this disclosure</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</si>
  <si>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</si>
  <si>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</si>
  <si>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</si>
  <si>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</si>
  <si>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</si>
  <si>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</si>
  <si>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</si>
  <si>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</si>
  <si>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</si>
  <si>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</si>
  <si>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</si>
  <si>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</si>
  <si>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</si>
  <si>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</si>
  <si>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</si>
  <si>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or Acting Departmental secretary or Chief Executive</t>
  </si>
  <si>
    <t>*** Update if a shorter or different period is covered</t>
  </si>
  <si>
    <t>**** This disclosure must be approved by the Departmental secretary or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</si>
  <si>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</si>
  <si>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</si>
  <si>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</si>
  <si>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</si>
  <si>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</si>
  <si>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</si>
  <si>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</si>
  <si>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</si>
  <si>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</si>
  <si>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</si>
  <si>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</si>
  <si>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not yet been approved by the Departmental Secretary or Chief Executive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</si>
  <si>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</si>
  <si>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</si>
  <si>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</si>
  <si>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</si>
  <si>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</si>
  <si>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</si>
  <si>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</si>
  <si>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</si>
  <si>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</si>
  <si>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</si>
  <si>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</si>
  <si>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</si>
  <si>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</si>
  <si>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</si>
  <si>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</si>
  <si>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</si>
  <si>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</si>
  <si>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</si>
  <si>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</si>
  <si>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Public Service Secretary or Chief Executive Expense Disclosure</t>
  </si>
  <si>
    <t xml:space="preserve">Organisation Name </t>
  </si>
  <si>
    <t>Public Service Secretary or Chief Executive</t>
  </si>
  <si>
    <t>Disclosure period start</t>
  </si>
  <si>
    <t>Disclosure period end</t>
  </si>
  <si>
    <t>GST on costs</t>
  </si>
  <si>
    <t>International, domestic and local travel expenses</t>
  </si>
  <si>
    <t>All expenses incurred by Public Service secretary or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</si>
  <si>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</si>
  <si>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</si>
  <si>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</si>
  <si>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</si>
  <si>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</si>
  <si>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</si>
  <si>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 xml:space="preserve">Taxi travel from airport to Hotel for Cancer Insitute Office Meeting </t>
  </si>
  <si>
    <t>Taxi</t>
  </si>
  <si>
    <t>Sydney</t>
  </si>
  <si>
    <t>Cancer Insitute Office Meeting travel to airport - WADESTOWN/WILTON WELLINGTON AIRPORT</t>
  </si>
  <si>
    <t>Wellington</t>
  </si>
  <si>
    <t>Cancer Insitute Office Meeting - Taxi from Hotel, Darling Harbor to meeting - NSW Cancer Summit</t>
  </si>
  <si>
    <t>Taxi travel from hotel To Sydney Airport. to attend the Cancer Insitute Office Meeting</t>
  </si>
  <si>
    <t xml:space="preserve">World Cancer Leaders Summit - 17 to 21 November 2025 </t>
  </si>
  <si>
    <t>Flights including fees</t>
  </si>
  <si>
    <t>Melbourne</t>
  </si>
  <si>
    <t>Accommodation including fees</t>
  </si>
  <si>
    <t>World Cancer Leaders' Summit Conference - Melbourne - Taxi to Hotel to Conference in Melbourne</t>
  </si>
  <si>
    <t>World Cancer Leaders' Summit Conference - Melbourne - WADESTOWN/WILTON WELLINGTON AIRPORT</t>
  </si>
  <si>
    <t>World Cancer Leaders' Summit Conference - Melbourne - WELLINGTON AIRPORT WADESTOWN/WILTON</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</si>
  <si>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</si>
  <si>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</si>
  <si>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</si>
  <si>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NSH Cancer Summit Conferenc-August - WELLINGTON AIRPORT WADESTOWN/WILTON</t>
  </si>
  <si>
    <t>Dunstan Hospital site visit and guest speaker at Incom Conference in Queenstown 27 to 30 August</t>
  </si>
  <si>
    <t>Queenstown</t>
  </si>
  <si>
    <t xml:space="preserve">Rental car </t>
  </si>
  <si>
    <t>Dunstan Hospital site visit and guest speaker at Incom Conference in Queenstown 27 to 30 August - 161 Barnard Street  Wadestown  Wellington WELLINGTON AIRPORT</t>
  </si>
  <si>
    <t>Dunstan Hospital site visit and guest speaker at Incom Conference in Queenstown 27 to 30 August - CHRISTCHURCH AIRPORT CITY NORTH</t>
  </si>
  <si>
    <t>Christchurch</t>
  </si>
  <si>
    <t>Dunstan Hospital site visit and guest speaker at Incom Conference in Queenstown 27 to 30 August - CITY NORTH CHRISTCHURCH AIRPORT</t>
  </si>
  <si>
    <t>Dunstan Hospital site visit and guest speaker at Incom Conference in Queenstown 27 to 30 August - WELLINGTON AIRPORT WADESTOWN/WILTON</t>
  </si>
  <si>
    <t>In person hui with stakeholders He Ahuru Mowai (8/10/2025 - 12/10/2025).</t>
  </si>
  <si>
    <t>Dunedin</t>
  </si>
  <si>
    <t>In person hui with stakeholders He Ahuru Mowai (8/10/2025 - 12/10/2025). - THETERRACE/BOWENAREA WELLINGTON AIRPORT</t>
  </si>
  <si>
    <t>In person hui with stakeholders He Ahuru Mowai (8/10/2025 - 12/10/2025). - DUNEDIN AIRPORT CENTRAL DUNEDIN</t>
  </si>
  <si>
    <t>In person hui with stakeholders He Ahuru Mowai (8/10/2025 - 12/10/2025). - WELLINGTON AIRPORT WADESTOWN/WILTON</t>
  </si>
  <si>
    <t>In person hui with stakeholders He Ahuru Mowai (8/10/2025 - 12/10/2025). - CENTRAL DUNEDIN DUNEDIN AIRPORT</t>
  </si>
  <si>
    <t>Cancer National Clinical Network (CNCN) meeting (face to face) held at Rydges Hotel Airport 28 Stewart Duff Drive, Rongotai, Wellington 6022. WELLINGTON AIRPORT WADESTOWN/WILTON</t>
  </si>
  <si>
    <t>Cancer National Clinical Network (CNCN) meeting (face to face) held at  Rydges Hotel Airport 28 Stewart Duff Drive, Rongotai, Wellington 6022. WADESTOWN/WILTON WELLINGTON AIRPORT</t>
  </si>
  <si>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</si>
  <si>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</si>
  <si>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</si>
  <si>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</si>
  <si>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Teaho o Te Kahu Wananga 2025 -10/11/2025 - 12/11/2025</t>
  </si>
  <si>
    <t>Paraparaumu</t>
  </si>
  <si>
    <t>Please check this one</t>
  </si>
  <si>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</si>
  <si>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</si>
  <si>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</si>
  <si>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</si>
  <si>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</si>
  <si>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</si>
  <si>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</si>
  <si>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</si>
  <si>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</si>
  <si>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Public Service secretary or chief executive in the context of their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</si>
  <si>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</si>
  <si>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</si>
  <si>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</si>
  <si>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</si>
  <si>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</si>
  <si>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</si>
  <si>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</si>
  <si>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</si>
  <si>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Public Service secretary or Chief Executive</t>
  </si>
  <si>
    <t>All Other Expenses</t>
  </si>
  <si>
    <t>All other expenditure incurred by the Public Service secretary or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</si>
  <si>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PSC)</t>
    </r>
  </si>
  <si>
    <r>
      <t xml:space="preserve">Type of expense
</t>
    </r>
    <r>
      <rPr>
        <sz val="10"/>
        <color theme="0"/>
        <rFont val="Arial"/>
        <family val="2"/>
      </rPr>
      <t>(e.g. phone and data costs, membership fees)</t>
    </r>
  </si>
  <si>
    <t>Coaching Sessions for CE Rami Rahal - Executive Coaching</t>
  </si>
  <si>
    <t>Training</t>
  </si>
  <si>
    <t>Coaching session with Rami Rahal: June 27 (Billed in Jul 25)</t>
  </si>
  <si>
    <t xml:space="preserve">Total other expenses </t>
  </si>
  <si>
    <t>Notes</t>
  </si>
  <si>
    <t>Public Service Secretary or 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</si>
  <si>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</si>
  <si>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</si>
  <si>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Public Service secretary or chief executive by people external to the Public Service.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</si>
  <si>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</si>
  <si>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</si>
  <si>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</si>
  <si>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</si>
  <si>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</si>
  <si>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 xml:space="preserve">Flights and accommodation for attendance as invited guest at the NSW Cancer Summit Conference.  Held at the ICC Sydney on August 13-14, 2025. </t>
  </si>
  <si>
    <t>Cancer Institute NSW</t>
  </si>
  <si>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</si>
  <si>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</si>
  <si>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</si>
  <si>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</si>
  <si>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</si>
  <si>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</si>
  <si>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Nicola Hill - Acting Chief Executive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</si>
</sst>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8" formatCode="&quot;$&quot;#,##0.00;[Red]\-&quot;$&quot;#,##0.00"/>
    <numFmt numFmtId="164" formatCode="&quot;$&quot;#,##0.00_);[Red]\(&quot;$&quot;#,##0.00\)"/>
    <numFmt numFmtId="165" formatCode="_(&quot;$&quot;* #,##0.00_);_(&quot;$&quot;* \(#,##0.00\);_(&quot;$&quot;* &quot;-&quot;??_);_(@_)"/>
    <numFmt numFmtId="166" formatCode="&quot;$&quot;#,##0.00"/>
    <numFmt numFmtId="167" formatCode="[$-1409]d\ mmmm\ yyyy;@"/>
  </numFmts>
  <fonts count="39"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sz val="12"/>
      <color theme="0" tint="-0.499984740745262"/>
      <name val="Arial"/>
      <family val="2"/>
    </font>
    <font>
      <u/>
      <sz val="11"/>
      <name val="Arial"/>
      <family val="2"/>
    </font>
    <font>
      <b/>
      <sz val="11"/>
      <color rgb="FFFF0000"/>
      <name val="Arial"/>
      <family val="2"/>
    </font>
    <font>
      <b/>
      <sz val="14"/>
      <color theme="0"/>
      <name val="Arial"/>
      <family val="2"/>
    </font>
    <font>
      <u/>
      <sz val="11"/>
      <color theme="1"/>
      <name val="Arial"/>
      <family val="2"/>
    </font>
  </fonts>
  <fills count="13">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
      <patternFill patternType="solid">
        <fgColor theme="0"/>
        <bgColor indexed="64"/>
      </patternFill>
    </fill>
    <fill>
      <patternFill patternType="solid">
        <fgColor rgb="FFCCFFCC"/>
        <bgColor rgb="FF000000"/>
      </patternFill>
    </fill>
  </fills>
  <borders count="10">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style="thin">
        <color rgb="FFBFBFBF"/>
      </left>
      <right style="thin">
        <color rgb="FFBFBFBF"/>
      </right>
      <top style="thin">
        <color rgb="FFBFBFBF"/>
      </top>
      <bottom style="thin">
        <color rgb="FFBFBFBF"/>
      </bottom>
      <diagonal/>
    </border>
    <border>
      <left style="thin">
        <color rgb="FFBFBFBF"/>
      </left>
      <right/>
      <top style="thin">
        <color rgb="FFBFBFBF"/>
      </top>
      <bottom style="thin">
        <color rgb="FFBFBFBF"/>
      </bottom>
      <diagonal/>
    </border>
  </borders>
  <cellStyleXfs count="3">
    <xf numFmtId="0" fontId="0" fillId="0" borderId="0"/>
    <xf numFmtId="0" fontId="10" fillId="0" borderId="0" applyNumberFormat="0" applyFill="0" applyBorder="0" applyAlignment="0" applyProtection="0"/>
    <xf numFmtId="165" fontId="23" fillId="0" borderId="0" applyFont="0" applyFill="0" applyBorder="0" applyAlignment="0" applyProtection="0"/>
  </cellStyleXfs>
  <cellXfs count="152">
    <xf numFmtId="0" fontId="0" fillId="0" borderId="0" xfId="0"/>
    <xf numFmtId="0" fontId="0" fillId="0" borderId="0" xfId="0" applyAlignment="1" applyProtection="1">
      <alignment wrapText="1"/>
      <protection locked="0"/>
    </xf>
    <xf numFmtId="0" fontId="0" fillId="0" borderId="0" xfId="0" applyProtection="1">
      <protection locked="0"/>
    </xf>
    <xf numFmtId="0" fontId="18" fillId="2" borderId="0" xfId="0" applyFont="1" applyFill="1" applyAlignment="1">
      <alignment vertical="center" wrapText="1" readingOrder="1"/>
    </xf>
    <xf numFmtId="0" fontId="0" fillId="5" borderId="0" xfId="0" applyFill="1" applyAlignment="1">
      <alignment wrapText="1"/>
    </xf>
    <xf numFmtId="0" fontId="18" fillId="0" borderId="0" xfId="0" applyFont="1" applyAlignment="1">
      <alignment vertical="center" wrapText="1" readingOrder="1"/>
    </xf>
    <xf numFmtId="0" fontId="17" fillId="0" borderId="0" xfId="0" applyFont="1" applyAlignment="1">
      <alignment vertical="center" wrapText="1" readingOrder="1"/>
    </xf>
    <xf numFmtId="0" fontId="21" fillId="0" borderId="0" xfId="0" applyFont="1" applyAlignment="1">
      <alignment vertical="center" wrapText="1" readingOrder="1"/>
    </xf>
    <xf numFmtId="0" fontId="21" fillId="0" borderId="3" xfId="0" applyFont="1" applyBorder="1" applyAlignment="1">
      <alignment vertical="center" wrapText="1" readingOrder="1"/>
    </xf>
    <xf numFmtId="0" fontId="30"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6" fillId="0" borderId="0" xfId="0" applyFont="1"/>
    <xf numFmtId="166" fontId="25" fillId="0" borderId="0" xfId="0" applyNumberFormat="1" applyFont="1" applyAlignment="1">
      <alignment vertical="center" wrapText="1"/>
    </xf>
    <xf numFmtId="0" fontId="19"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4" fillId="0" borderId="0" xfId="0" applyFont="1" applyAlignment="1">
      <alignment vertical="center" wrapText="1" readingOrder="1"/>
    </xf>
    <xf numFmtId="0" fontId="20"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9" fillId="3" borderId="0" xfId="0" applyFont="1" applyFill="1" applyAlignment="1">
      <alignment vertical="center" wrapText="1" readingOrder="1"/>
    </xf>
    <xf numFmtId="0" fontId="16" fillId="3" borderId="0" xfId="0" applyFont="1" applyFill="1"/>
    <xf numFmtId="1" fontId="21" fillId="0" borderId="5" xfId="0" applyNumberFormat="1" applyFont="1" applyBorder="1" applyAlignment="1">
      <alignment horizontal="center" vertical="center" wrapText="1"/>
    </xf>
    <xf numFmtId="0" fontId="15" fillId="0" borderId="0" xfId="0" applyFont="1" applyAlignment="1">
      <alignment vertical="center"/>
    </xf>
    <xf numFmtId="1" fontId="17" fillId="0" borderId="0" xfId="0" applyNumberFormat="1" applyFont="1" applyAlignment="1">
      <alignment horizontal="center" vertical="center" wrapText="1"/>
    </xf>
    <xf numFmtId="165" fontId="17" fillId="0" borderId="0" xfId="2" applyFont="1" applyFill="1" applyBorder="1" applyAlignment="1" applyProtection="1">
      <alignment vertical="center" wrapText="1" readingOrder="1"/>
    </xf>
    <xf numFmtId="0" fontId="15" fillId="0" borderId="0" xfId="0" applyFont="1" applyAlignment="1">
      <alignment vertical="center" wrapText="1"/>
    </xf>
    <xf numFmtId="0" fontId="0" fillId="5" borderId="0" xfId="0" applyFill="1" applyAlignment="1">
      <alignment horizontal="left" vertical="top"/>
    </xf>
    <xf numFmtId="0" fontId="18" fillId="2" borderId="0" xfId="0" applyFont="1" applyFill="1" applyAlignment="1">
      <alignment horizontal="center" vertical="center"/>
    </xf>
    <xf numFmtId="0" fontId="27" fillId="0" borderId="0" xfId="0" applyFont="1" applyAlignment="1">
      <alignment horizontal="center"/>
    </xf>
    <xf numFmtId="0" fontId="11" fillId="0" borderId="0" xfId="0" applyFont="1" applyAlignment="1">
      <alignment vertical="center"/>
    </xf>
    <xf numFmtId="0" fontId="19" fillId="2" borderId="0" xfId="0" applyFont="1" applyFill="1" applyAlignment="1">
      <alignment horizontal="justify" vertical="center"/>
    </xf>
    <xf numFmtId="0" fontId="7" fillId="0" borderId="0" xfId="0" applyFont="1" applyAlignment="1">
      <alignment vertical="center"/>
    </xf>
    <xf numFmtId="0" fontId="7" fillId="0" borderId="0" xfId="0" applyFont="1" applyAlignment="1">
      <alignment vertical="center" wrapText="1"/>
    </xf>
    <xf numFmtId="0" fontId="11" fillId="0" borderId="0" xfId="0" applyFont="1" applyAlignment="1">
      <alignment horizontal="justify" vertical="center"/>
    </xf>
    <xf numFmtId="0" fontId="7" fillId="0" borderId="0" xfId="0" applyFont="1" applyAlignment="1">
      <alignment horizontal="justify" vertical="center"/>
    </xf>
    <xf numFmtId="0" fontId="19" fillId="3" borderId="0" xfId="0" applyFont="1" applyFill="1" applyAlignment="1">
      <alignment horizontal="justify" vertical="center"/>
    </xf>
    <xf numFmtId="0" fontId="11" fillId="0" borderId="0" xfId="1" applyFont="1" applyAlignment="1" applyProtection="1">
      <alignment horizontal="justify" vertical="center"/>
    </xf>
    <xf numFmtId="0" fontId="11" fillId="0" borderId="0" xfId="0" applyFont="1" applyAlignment="1">
      <alignment horizontal="left" vertical="center" wrapText="1"/>
    </xf>
    <xf numFmtId="0" fontId="12" fillId="0" borderId="0" xfId="1" applyFont="1" applyAlignment="1" applyProtection="1">
      <alignment horizontal="justify" vertical="center"/>
    </xf>
    <xf numFmtId="0" fontId="11" fillId="0" borderId="0" xfId="0" applyFont="1" applyAlignment="1">
      <alignment horizontal="center" vertical="center"/>
    </xf>
    <xf numFmtId="0" fontId="19" fillId="3" borderId="0" xfId="0" applyFont="1" applyFill="1" applyAlignment="1">
      <alignment vertical="center" readingOrder="1"/>
    </xf>
    <xf numFmtId="0" fontId="32" fillId="0" borderId="0" xfId="0" applyFont="1"/>
    <xf numFmtId="166" fontId="19" fillId="8" borderId="0" xfId="0" applyNumberFormat="1" applyFont="1" applyFill="1" applyAlignment="1">
      <alignment horizontal="left" vertical="center" wrapText="1"/>
    </xf>
    <xf numFmtId="1" fontId="19" fillId="8" borderId="0" xfId="0" applyNumberFormat="1" applyFont="1" applyFill="1" applyAlignment="1">
      <alignment horizontal="center" vertical="center" wrapText="1"/>
    </xf>
    <xf numFmtId="164" fontId="0" fillId="0" borderId="0" xfId="0" applyNumberFormat="1" applyAlignment="1">
      <alignment wrapText="1"/>
    </xf>
    <xf numFmtId="164" fontId="19" fillId="3" borderId="0" xfId="0" applyNumberFormat="1" applyFont="1" applyFill="1" applyAlignment="1">
      <alignment vertical="center"/>
    </xf>
    <xf numFmtId="164" fontId="21" fillId="0" borderId="4" xfId="2" applyNumberFormat="1" applyFont="1" applyFill="1" applyBorder="1" applyAlignment="1" applyProtection="1">
      <alignment vertical="center" wrapText="1" readingOrder="1"/>
    </xf>
    <xf numFmtId="164" fontId="21" fillId="0" borderId="0" xfId="2" applyNumberFormat="1" applyFont="1" applyFill="1" applyBorder="1" applyAlignment="1" applyProtection="1">
      <alignment vertical="center" wrapText="1" readingOrder="1"/>
    </xf>
    <xf numFmtId="164" fontId="30" fillId="0" borderId="4" xfId="2" applyNumberFormat="1" applyFont="1" applyFill="1" applyBorder="1" applyAlignment="1" applyProtection="1">
      <alignment vertical="center" wrapText="1" readingOrder="1"/>
    </xf>
    <xf numFmtId="164" fontId="19"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2" fillId="0" borderId="0" xfId="1" applyFont="1" applyFill="1" applyAlignment="1" applyProtection="1">
      <alignment horizontal="justify" vertical="center"/>
    </xf>
    <xf numFmtId="0" fontId="15" fillId="0" borderId="5" xfId="2" applyNumberFormat="1" applyFont="1" applyFill="1" applyBorder="1" applyAlignment="1" applyProtection="1">
      <alignment horizontal="center" vertical="center" wrapText="1" readingOrder="1"/>
    </xf>
    <xf numFmtId="0" fontId="15" fillId="0" borderId="0" xfId="2" applyNumberFormat="1" applyFont="1" applyFill="1" applyBorder="1" applyAlignment="1" applyProtection="1">
      <alignment horizontal="center" vertical="center" wrapText="1" readingOrder="1"/>
    </xf>
    <xf numFmtId="0" fontId="31" fillId="0" borderId="5" xfId="2" applyNumberFormat="1" applyFont="1" applyFill="1" applyBorder="1" applyAlignment="1" applyProtection="1">
      <alignment horizontal="center" vertical="center" wrapText="1" readingOrder="1"/>
    </xf>
    <xf numFmtId="0" fontId="20" fillId="0" borderId="0" xfId="0" applyFont="1" applyAlignment="1">
      <alignment horizontal="center" wrapText="1"/>
    </xf>
    <xf numFmtId="0" fontId="33" fillId="3" borderId="0" xfId="0" applyFont="1" applyFill="1" applyAlignment="1">
      <alignment horizontal="center" vertical="center" readingOrder="1"/>
    </xf>
    <xf numFmtId="0" fontId="20" fillId="3" borderId="0" xfId="0" applyFont="1" applyFill="1" applyAlignment="1">
      <alignment vertical="center"/>
    </xf>
    <xf numFmtId="164" fontId="20"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8" fillId="3" borderId="0" xfId="0" applyFont="1" applyFill="1" applyAlignment="1">
      <alignment vertical="center" wrapText="1" readingOrder="1"/>
    </xf>
    <xf numFmtId="165" fontId="18" fillId="3" borderId="0" xfId="2" applyFont="1" applyFill="1" applyBorder="1" applyAlignment="1" applyProtection="1">
      <alignment horizontal="center" vertical="center" wrapText="1" readingOrder="1"/>
    </xf>
    <xf numFmtId="165" fontId="18" fillId="0" borderId="0" xfId="2" applyFont="1" applyFill="1" applyBorder="1" applyAlignment="1" applyProtection="1">
      <alignment horizontal="center" vertical="center" wrapText="1" readingOrder="1"/>
    </xf>
    <xf numFmtId="0" fontId="18" fillId="7" borderId="0" xfId="0" applyFont="1" applyFill="1" applyAlignment="1">
      <alignment vertical="center" wrapText="1" readingOrder="1"/>
    </xf>
    <xf numFmtId="165" fontId="18" fillId="7" borderId="0" xfId="2" applyFont="1" applyFill="1" applyBorder="1" applyAlignment="1" applyProtection="1">
      <alignment horizontal="center" vertical="center" wrapText="1" readingOrder="1"/>
    </xf>
    <xf numFmtId="0" fontId="20" fillId="0" borderId="0" xfId="0" applyFont="1" applyAlignment="1">
      <alignment wrapText="1"/>
    </xf>
    <xf numFmtId="0" fontId="16" fillId="0" borderId="0" xfId="0" applyFont="1"/>
    <xf numFmtId="167" fontId="15" fillId="9" borderId="3" xfId="0" applyNumberFormat="1" applyFont="1" applyFill="1" applyBorder="1" applyAlignment="1" applyProtection="1">
      <alignment vertical="center"/>
      <protection locked="0"/>
    </xf>
    <xf numFmtId="164" fontId="15" fillId="9" borderId="4" xfId="0" applyNumberFormat="1" applyFont="1" applyFill="1" applyBorder="1" applyAlignment="1" applyProtection="1">
      <alignment vertical="center" wrapText="1"/>
      <protection locked="0"/>
    </xf>
    <xf numFmtId="0" fontId="15" fillId="9" borderId="4" xfId="0" applyFont="1" applyFill="1" applyBorder="1" applyAlignment="1" applyProtection="1">
      <alignment vertical="center" wrapText="1"/>
      <protection locked="0"/>
    </xf>
    <xf numFmtId="0" fontId="15" fillId="9" borderId="5" xfId="0" applyFont="1" applyFill="1" applyBorder="1" applyAlignment="1" applyProtection="1">
      <alignment vertical="center" wrapText="1"/>
      <protection locked="0"/>
    </xf>
    <xf numFmtId="167" fontId="15" fillId="9" borderId="3" xfId="0" applyNumberFormat="1" applyFont="1" applyFill="1" applyBorder="1" applyAlignment="1" applyProtection="1">
      <alignment vertical="center" wrapText="1"/>
      <protection locked="0"/>
    </xf>
    <xf numFmtId="0" fontId="0" fillId="9" borderId="4" xfId="0" applyFill="1" applyBorder="1" applyAlignment="1" applyProtection="1">
      <alignment vertical="center" wrapText="1"/>
      <protection locked="0"/>
    </xf>
    <xf numFmtId="0" fontId="0" fillId="9" borderId="5" xfId="0" applyFill="1" applyBorder="1" applyAlignment="1" applyProtection="1">
      <alignment vertical="center" wrapText="1"/>
      <protection locked="0"/>
    </xf>
    <xf numFmtId="0" fontId="15" fillId="9" borderId="4" xfId="0" applyFont="1" applyFill="1" applyBorder="1" applyAlignment="1" applyProtection="1">
      <alignment horizontal="left" vertical="center" wrapText="1"/>
      <protection locked="0"/>
    </xf>
    <xf numFmtId="164" fontId="15" fillId="9" borderId="4" xfId="0" applyNumberFormat="1" applyFont="1" applyFill="1" applyBorder="1" applyAlignment="1" applyProtection="1">
      <alignment horizontal="right" vertical="center" wrapText="1"/>
      <protection locked="0"/>
    </xf>
    <xf numFmtId="0" fontId="20" fillId="3" borderId="0" xfId="0" applyFont="1" applyFill="1" applyAlignment="1">
      <alignment horizontal="left" vertical="center" wrapText="1"/>
    </xf>
    <xf numFmtId="0" fontId="19" fillId="3" borderId="0" xfId="0" applyFont="1" applyFill="1" applyAlignment="1">
      <alignment horizontal="left" vertical="center" readingOrder="1"/>
    </xf>
    <xf numFmtId="166" fontId="19" fillId="3" borderId="0" xfId="0" applyNumberFormat="1" applyFont="1" applyFill="1" applyAlignment="1">
      <alignment horizontal="left" vertical="center" wrapText="1"/>
    </xf>
    <xf numFmtId="1" fontId="19" fillId="3" borderId="0" xfId="0" applyNumberFormat="1" applyFont="1" applyFill="1" applyAlignment="1">
      <alignment horizontal="center" vertical="center" wrapText="1"/>
    </xf>
    <xf numFmtId="166" fontId="33" fillId="3" borderId="0" xfId="0" applyNumberFormat="1" applyFont="1" applyFill="1" applyAlignment="1">
      <alignment horizontal="center" vertical="center" wrapText="1"/>
    </xf>
    <xf numFmtId="167" fontId="15" fillId="10" borderId="3" xfId="0" applyNumberFormat="1" applyFont="1" applyFill="1" applyBorder="1" applyAlignment="1" applyProtection="1">
      <alignment vertical="center"/>
      <protection locked="0"/>
    </xf>
    <xf numFmtId="164"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7" fontId="15" fillId="10" borderId="3" xfId="0" applyNumberFormat="1"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0" fillId="10" borderId="4" xfId="0" applyFill="1" applyBorder="1" applyAlignment="1" applyProtection="1">
      <alignment horizontal="left" vertical="center" wrapText="1"/>
      <protection locked="0"/>
    </xf>
    <xf numFmtId="0" fontId="15" fillId="10" borderId="4" xfId="0" applyFont="1" applyFill="1" applyBorder="1" applyAlignment="1" applyProtection="1">
      <alignment horizontal="left" vertical="center" wrapText="1"/>
      <protection locked="0"/>
    </xf>
    <xf numFmtId="164" fontId="15" fillId="10" borderId="4" xfId="0" applyNumberFormat="1" applyFont="1" applyFill="1" applyBorder="1" applyAlignment="1" applyProtection="1">
      <alignment horizontal="right" vertical="center" wrapText="1"/>
      <protection locked="0"/>
    </xf>
    <xf numFmtId="0" fontId="0" fillId="10" borderId="5" xfId="0" applyFill="1" applyBorder="1" applyAlignment="1" applyProtection="1">
      <alignment horizontal="left" vertical="center" wrapText="1"/>
      <protection locked="0"/>
    </xf>
    <xf numFmtId="0" fontId="36" fillId="10" borderId="7" xfId="0" applyFont="1" applyFill="1" applyBorder="1" applyAlignment="1">
      <alignment horizontal="center" vertical="center" wrapText="1"/>
    </xf>
    <xf numFmtId="0" fontId="12" fillId="11" borderId="0" xfId="1" applyFont="1" applyFill="1" applyAlignment="1" applyProtection="1">
      <alignment horizontal="justify" vertical="center"/>
    </xf>
    <xf numFmtId="0" fontId="33" fillId="3" borderId="0" xfId="0" applyFont="1" applyFill="1" applyAlignment="1">
      <alignment horizontal="center" vertical="center" wrapText="1"/>
    </xf>
    <xf numFmtId="0" fontId="27" fillId="0" borderId="0" xfId="0" applyFont="1" applyAlignment="1">
      <alignment horizontal="left"/>
    </xf>
    <xf numFmtId="0" fontId="0" fillId="0" borderId="0" xfId="0" applyAlignment="1">
      <alignment horizontal="left"/>
    </xf>
    <xf numFmtId="0" fontId="10" fillId="0" borderId="0" xfId="1" applyFill="1" applyAlignment="1">
      <alignment wrapText="1"/>
    </xf>
    <xf numFmtId="0" fontId="15" fillId="0" borderId="0" xfId="0" applyFont="1" applyAlignment="1">
      <alignment horizontal="left"/>
    </xf>
    <xf numFmtId="0" fontId="15" fillId="12" borderId="8" xfId="0" applyFont="1" applyFill="1" applyBorder="1" applyAlignment="1" applyProtection="1">
      <alignment vertical="center" wrapText="1"/>
      <protection locked="0"/>
    </xf>
    <xf numFmtId="0" fontId="15" fillId="12" borderId="9" xfId="0" applyFont="1" applyFill="1" applyBorder="1" applyAlignment="1" applyProtection="1">
      <alignment vertical="center" wrapText="1"/>
      <protection locked="0"/>
    </xf>
    <xf numFmtId="8" fontId="15" fillId="12" borderId="8" xfId="0" applyNumberFormat="1" applyFont="1" applyFill="1" applyBorder="1" applyAlignment="1" applyProtection="1">
      <alignment vertical="center" wrapText="1"/>
      <protection locked="0"/>
    </xf>
    <xf numFmtId="8" fontId="15" fillId="10" borderId="8" xfId="0" applyNumberFormat="1" applyFont="1" applyFill="1" applyBorder="1" applyAlignment="1" applyProtection="1">
      <alignment vertical="center" wrapText="1"/>
      <protection locked="0"/>
    </xf>
    <xf numFmtId="0" fontId="15" fillId="10" borderId="8" xfId="0" applyFont="1" applyFill="1" applyBorder="1" applyAlignment="1" applyProtection="1">
      <alignment vertical="center" wrapText="1"/>
      <protection locked="0"/>
    </xf>
    <xf numFmtId="0" fontId="16" fillId="0" borderId="0" xfId="0" applyFont="1" applyAlignment="1" applyProtection="1">
      <alignment wrapText="1"/>
      <protection locked="0"/>
    </xf>
    <xf numFmtId="0" fontId="15" fillId="0" borderId="0" xfId="0" applyFont="1" applyAlignment="1">
      <alignment horizontal="center" vertical="center" wrapText="1" readingOrder="1"/>
    </xf>
    <xf numFmtId="0" fontId="14" fillId="10" borderId="2" xfId="0" applyFont="1" applyFill="1" applyBorder="1" applyAlignment="1" applyProtection="1">
      <alignment horizontal="left" vertical="center" wrapText="1" readingOrder="1"/>
      <protection locked="0"/>
    </xf>
    <xf numFmtId="0" fontId="13" fillId="0" borderId="6" xfId="0" applyFont="1" applyBorder="1" applyAlignment="1">
      <alignment horizontal="left" vertical="center"/>
    </xf>
    <xf numFmtId="0" fontId="37" fillId="2" borderId="0" xfId="0" applyFont="1" applyFill="1" applyAlignment="1">
      <alignment horizontal="center" vertical="center"/>
    </xf>
    <xf numFmtId="0" fontId="34" fillId="10" borderId="2" xfId="0" applyFont="1" applyFill="1" applyBorder="1" applyAlignment="1" applyProtection="1">
      <alignment horizontal="left" vertical="center" wrapText="1" readingOrder="1"/>
      <protection locked="0"/>
    </xf>
    <xf numFmtId="167" fontId="34" fillId="10" borderId="2" xfId="0" applyNumberFormat="1" applyFont="1" applyFill="1" applyBorder="1" applyAlignment="1" applyProtection="1">
      <alignment horizontal="left" vertical="center" wrapText="1" readingOrder="1"/>
      <protection locked="0"/>
    </xf>
    <xf numFmtId="0" fontId="33" fillId="3" borderId="0" xfId="0" applyFont="1" applyFill="1" applyAlignment="1">
      <alignment horizontal="center" vertical="center" wrapText="1"/>
    </xf>
    <xf numFmtId="0" fontId="22" fillId="2" borderId="0" xfId="0" applyFont="1" applyFill="1" applyAlignment="1">
      <alignment horizontal="center" vertical="center"/>
    </xf>
    <xf numFmtId="0" fontId="18" fillId="3" borderId="0" xfId="0" applyFont="1" applyFill="1" applyAlignment="1">
      <alignment horizontal="center" vertical="center" wrapText="1" readingOrder="1"/>
    </xf>
    <xf numFmtId="167" fontId="13" fillId="0" borderId="2" xfId="0" applyNumberFormat="1" applyFont="1" applyBorder="1" applyAlignment="1">
      <alignment horizontal="left" vertical="center" wrapText="1" readingOrder="1"/>
    </xf>
    <xf numFmtId="0" fontId="3" fillId="0" borderId="1" xfId="0" applyFont="1" applyBorder="1" applyAlignment="1">
      <alignment horizontal="center" vertical="center" wrapText="1" readingOrder="1"/>
    </xf>
    <xf numFmtId="0" fontId="3" fillId="0" borderId="0" xfId="0" applyFont="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20" fillId="3" borderId="0" xfId="0" applyFont="1" applyFill="1" applyAlignment="1">
      <alignment horizontal="center" vertical="center" wrapText="1" readingOrder="1"/>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13"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cellXfs>
  <cellStyles count="3">
    <cellStyle name="Currency" xfId="2" builtinId="4"/>
    <cellStyle name="Hyperlink" xfId="1" builtinId="8"/>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1" defaultTableStyle="TableStyleMedium9" defaultPivotStyle="PivotStyleLight16">
    <tableStyle name="Invisible" pivot="0" table="0" count="0" xr9:uid="{EAD2736C-5E51-4211-BF77-6F0899C29437}"/>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mohgovtnz-my.sharepoint.com/personal/shirlee_wilton_health_govt_nz/Documents/Desktop/Finance/Budgets/CE%20expenses%20reprts/2024%2025/Amended%20-%20FINAL%20-%20CE%20Expenses%20-%201%20January%20-%2030%20June%202025.xlsx" TargetMode="External"/><Relationship Id="rId1" Type="http://schemas.openxmlformats.org/officeDocument/2006/relationships/externalLinkPath" Target="/personal/shirlee_wilton_health_govt_nz/Documents/Desktop/Finance/Budgets/CE%20expenses%20reprts/2024%2025/Amended%20-%20FINAL%20-%20CE%20Expenses%20-%201%20January%20-%2030%20June%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uidance for agencies"/>
      <sheetName val="Summary and sign-off"/>
      <sheetName val="Travel"/>
      <sheetName val="Hospitality"/>
      <sheetName val="All other expenses"/>
      <sheetName val="Gifts and benefits"/>
    </sheetNames>
    <sheetDataSet>
      <sheetData sheetId="0"/>
      <sheetData sheetId="1"/>
      <sheetData sheetId="2">
        <row r="7">
          <cell r="B7" t="str">
            <v>Data and totals on this worksheet checked and confirmed</v>
          </cell>
        </row>
      </sheetData>
      <sheetData sheetId="3">
        <row r="7">
          <cell r="B7" t="str">
            <v>Data and totals on this worksheet checked and confirmed</v>
          </cell>
        </row>
      </sheetData>
      <sheetData sheetId="4">
        <row r="7">
          <cell r="B7" t="str">
            <v>Data and totals on this worksheet checked and confirmed</v>
          </cell>
        </row>
      </sheetData>
      <sheetData sheetId="5">
        <row r="7">
          <cell r="B7" t="str">
            <v>Data and totals on this worksheet checked and confirmed</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data.govt.nz/toolkit/how-do-i-add-or-update-our-chief-executive-expenses/" TargetMode="External"/><Relationship Id="rId2" Type="http://schemas.openxmlformats.org/officeDocument/2006/relationships/hyperlink" Target="mailto:info@data.govt.nz" TargetMode="External"/><Relationship Id="rId1" Type="http://schemas.openxmlformats.org/officeDocument/2006/relationships/hyperlink" Target="https://www.data.govt.nz/toolkit/how-do-i-add-or-update-our-chief-executive-expenses/" TargetMode="External"/><Relationship Id="rId5" Type="http://schemas.openxmlformats.org/officeDocument/2006/relationships/printerSettings" Target="../printerSettings/printerSettings1.bin"/><Relationship Id="rId4" Type="http://schemas.openxmlformats.org/officeDocument/2006/relationships/hyperlink" Target="https://www.publicservice.govt.nz/assets/DirectoryFile/Chief-executive-gifts-benefits-and-expenses-disclosures-A-guide-for-agency-staff.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64"/>
  <sheetViews>
    <sheetView topLeftCell="A8" zoomScale="93" zoomScaleNormal="93" workbookViewId="0">
      <selection activeCell="A24" sqref="A24"/>
    </sheetView>
  </sheetViews>
  <sheetFormatPr defaultColWidth="0" defaultRowHeight="14.25" zeroHeight="1" x14ac:dyDescent="0.2"/>
  <cols>
    <col min="1" max="1" width="219.28515625" style="41" customWidth="1"/>
    <col min="2" max="2" width="33.28515625" style="40" customWidth="1"/>
    <col min="3" max="16384" width="8.7109375" hidden="1"/>
  </cols>
  <sheetData>
    <row r="1" spans="1:2" ht="23.25" customHeight="1" x14ac:dyDescent="0.2">
      <c r="A1" s="39" t="s">
        <v>0</v>
      </c>
    </row>
    <row r="2" spans="1:2" s="122" customFormat="1" ht="23.25" customHeight="1" x14ac:dyDescent="0.2">
      <c r="A2" s="124" t="s">
        <v>1</v>
      </c>
      <c r="B2" s="121"/>
    </row>
    <row r="3" spans="1:2" ht="33" customHeight="1" x14ac:dyDescent="0.2">
      <c r="A3" s="123" t="s">
        <v>2</v>
      </c>
    </row>
    <row r="4" spans="1:2" ht="23.25" customHeight="1" x14ac:dyDescent="0.2">
      <c r="A4" s="118" t="s">
        <v>3</v>
      </c>
    </row>
    <row r="5" spans="1:2" ht="23.25" customHeight="1" x14ac:dyDescent="0.2">
      <c r="A5" s="42" t="s">
        <v>4</v>
      </c>
    </row>
    <row r="6" spans="1:2" ht="17.25" customHeight="1" x14ac:dyDescent="0.2">
      <c r="A6" s="43" t="s">
        <v>5</v>
      </c>
    </row>
    <row r="7" spans="1:2" ht="17.25" customHeight="1" x14ac:dyDescent="0.2">
      <c r="A7" s="43" t="s">
        <v>6</v>
      </c>
    </row>
    <row r="8" spans="1:2" ht="23.25" customHeight="1" x14ac:dyDescent="0.2">
      <c r="A8" s="42" t="s">
        <v>7</v>
      </c>
      <c r="B8" s="68" t="s">
        <v>8</v>
      </c>
    </row>
    <row r="9" spans="1:2" ht="17.25" customHeight="1" x14ac:dyDescent="0.2">
      <c r="A9" s="44" t="s">
        <v>9</v>
      </c>
    </row>
    <row r="10" spans="1:2" ht="17.25" customHeight="1" x14ac:dyDescent="0.2">
      <c r="A10" s="43" t="s">
        <v>10</v>
      </c>
    </row>
    <row r="11" spans="1:2" ht="17.25" customHeight="1" x14ac:dyDescent="0.2">
      <c r="A11" s="43" t="s">
        <v>11</v>
      </c>
    </row>
    <row r="12" spans="1:2" ht="17.25" customHeight="1" x14ac:dyDescent="0.2">
      <c r="A12" s="45" t="s">
        <v>12</v>
      </c>
    </row>
    <row r="13" spans="1:2" ht="17.25" customHeight="1" x14ac:dyDescent="0.2">
      <c r="A13" s="43" t="s">
        <v>13</v>
      </c>
    </row>
    <row r="14" spans="1:2" ht="23.25" customHeight="1" x14ac:dyDescent="0.2">
      <c r="A14" s="42" t="s">
        <v>14</v>
      </c>
    </row>
    <row r="15" spans="1:2" ht="17.25" customHeight="1" x14ac:dyDescent="0.2">
      <c r="A15" s="45" t="s">
        <v>15</v>
      </c>
    </row>
    <row r="16" spans="1:2" ht="17.25" customHeight="1" x14ac:dyDescent="0.2">
      <c r="A16" s="45" t="s">
        <v>16</v>
      </c>
    </row>
    <row r="17" spans="1:1" ht="17.25" customHeight="1" x14ac:dyDescent="0.2">
      <c r="A17" s="64" t="s">
        <v>17</v>
      </c>
    </row>
    <row r="18" spans="1:1" ht="23.25" customHeight="1" x14ac:dyDescent="0.2">
      <c r="A18" s="42" t="s">
        <v>18</v>
      </c>
    </row>
    <row r="19" spans="1:1" ht="17.25" customHeight="1" x14ac:dyDescent="0.2">
      <c r="A19" s="46" t="s">
        <v>19</v>
      </c>
    </row>
    <row r="20" spans="1:1" ht="23.25" customHeight="1" x14ac:dyDescent="0.2">
      <c r="A20" s="42" t="s">
        <v>20</v>
      </c>
    </row>
    <row r="21" spans="1:1" ht="17.25" customHeight="1" x14ac:dyDescent="0.2">
      <c r="A21" s="47" t="s">
        <v>21</v>
      </c>
    </row>
    <row r="22" spans="1:1" ht="32.25" customHeight="1" x14ac:dyDescent="0.2">
      <c r="A22" s="45" t="s">
        <v>22</v>
      </c>
    </row>
    <row r="23" spans="1:1" ht="17.25" customHeight="1" x14ac:dyDescent="0.2">
      <c r="A23" s="47" t="s">
        <v>23</v>
      </c>
    </row>
    <row r="24" spans="1:1" ht="32.25" customHeight="1" x14ac:dyDescent="0.2">
      <c r="A24" s="45" t="s">
        <v>24</v>
      </c>
    </row>
    <row r="25" spans="1:1" ht="17.25" customHeight="1" x14ac:dyDescent="0.2">
      <c r="A25" s="47" t="s">
        <v>25</v>
      </c>
    </row>
    <row r="26" spans="1:1" ht="17.25" customHeight="1" x14ac:dyDescent="0.2">
      <c r="A26" s="45" t="s">
        <v>26</v>
      </c>
    </row>
    <row r="27" spans="1:1" ht="17.25" customHeight="1" x14ac:dyDescent="0.2">
      <c r="A27" s="47" t="s">
        <v>27</v>
      </c>
    </row>
    <row r="28" spans="1:1" ht="32.25" customHeight="1" x14ac:dyDescent="0.2">
      <c r="A28" s="45" t="s">
        <v>28</v>
      </c>
    </row>
    <row r="29" spans="1:1" ht="32.25" customHeight="1" x14ac:dyDescent="0.2">
      <c r="A29" s="44" t="s">
        <v>29</v>
      </c>
    </row>
    <row r="30" spans="1:1" ht="17.25" customHeight="1" x14ac:dyDescent="0.2">
      <c r="A30" s="47" t="s">
        <v>30</v>
      </c>
    </row>
    <row r="31" spans="1:1" ht="32.25" customHeight="1" x14ac:dyDescent="0.2">
      <c r="A31" s="45" t="s">
        <v>31</v>
      </c>
    </row>
    <row r="32" spans="1:1" ht="32.25" customHeight="1" x14ac:dyDescent="0.2">
      <c r="A32" s="45" t="s">
        <v>32</v>
      </c>
    </row>
    <row r="33" spans="1:1" ht="32.25" customHeight="1" x14ac:dyDescent="0.2">
      <c r="A33" s="45" t="s">
        <v>33</v>
      </c>
    </row>
    <row r="34" spans="1:1" ht="22.5" customHeight="1" x14ac:dyDescent="0.2">
      <c r="A34" s="42" t="s">
        <v>34</v>
      </c>
    </row>
    <row r="35" spans="1:1" ht="17.25" customHeight="1" x14ac:dyDescent="0.2">
      <c r="A35" s="48" t="s">
        <v>35</v>
      </c>
    </row>
    <row r="36" spans="1:1" ht="17.25" customHeight="1" x14ac:dyDescent="0.2">
      <c r="A36" s="48" t="s">
        <v>36</v>
      </c>
    </row>
    <row r="37" spans="1:1" ht="17.25" customHeight="1" x14ac:dyDescent="0.2">
      <c r="A37" s="46" t="s">
        <v>37</v>
      </c>
    </row>
    <row r="38" spans="1:1" ht="32.25" customHeight="1" x14ac:dyDescent="0.2">
      <c r="A38" s="46" t="s">
        <v>38</v>
      </c>
    </row>
    <row r="39" spans="1:1" ht="32.25" customHeight="1" x14ac:dyDescent="0.2">
      <c r="A39" s="46" t="s">
        <v>39</v>
      </c>
    </row>
    <row r="40" spans="1:1" ht="17.25" customHeight="1" x14ac:dyDescent="0.2">
      <c r="A40" s="49" t="s">
        <v>40</v>
      </c>
    </row>
    <row r="41" spans="1:1" ht="32.25" customHeight="1" x14ac:dyDescent="0.2">
      <c r="A41" s="45" t="s">
        <v>41</v>
      </c>
    </row>
    <row r="42" spans="1:1" ht="32.25" customHeight="1" x14ac:dyDescent="0.2">
      <c r="A42" s="45" t="s">
        <v>42</v>
      </c>
    </row>
    <row r="43" spans="1:1" ht="32.25" customHeight="1" x14ac:dyDescent="0.2">
      <c r="A43" s="46" t="s">
        <v>43</v>
      </c>
    </row>
    <row r="44" spans="1:1" ht="17.25" customHeight="1" x14ac:dyDescent="0.2">
      <c r="A44" s="46" t="s">
        <v>44</v>
      </c>
    </row>
    <row r="45" spans="1:1" x14ac:dyDescent="0.2">
      <c r="A45" s="46" t="s">
        <v>45</v>
      </c>
    </row>
    <row r="46" spans="1:1" ht="22.5" customHeight="1" x14ac:dyDescent="0.2">
      <c r="A46" s="42" t="s">
        <v>46</v>
      </c>
    </row>
    <row r="47" spans="1:1" ht="17.25" customHeight="1" x14ac:dyDescent="0.2">
      <c r="A47" s="50" t="s">
        <v>47</v>
      </c>
    </row>
    <row r="48" spans="1:1" ht="17.25" customHeight="1" x14ac:dyDescent="0.2">
      <c r="A48" s="64" t="s">
        <v>48</v>
      </c>
    </row>
    <row r="49" spans="1:1" ht="17.25" customHeight="1" x14ac:dyDescent="0.2">
      <c r="A49" s="119"/>
    </row>
    <row r="50" spans="1:1" x14ac:dyDescent="0.2"/>
    <row r="52" spans="1:1" hidden="1" x14ac:dyDescent="0.2">
      <c r="A52" s="51"/>
    </row>
    <row r="53" spans="1:1" x14ac:dyDescent="0.2"/>
    <row r="54" spans="1:1" x14ac:dyDescent="0.2"/>
    <row r="55" spans="1:1" x14ac:dyDescent="0.2"/>
    <row r="56" spans="1:1" x14ac:dyDescent="0.2"/>
    <row r="57" spans="1:1" x14ac:dyDescent="0.2"/>
    <row r="58" spans="1:1" x14ac:dyDescent="0.2"/>
    <row r="59" spans="1:1" x14ac:dyDescent="0.2"/>
    <row r="60" spans="1:1" x14ac:dyDescent="0.2"/>
    <row r="61" spans="1:1" x14ac:dyDescent="0.2"/>
    <row r="62" spans="1:1" x14ac:dyDescent="0.2"/>
    <row r="63" spans="1:1" x14ac:dyDescent="0.2"/>
    <row r="64" spans="1:1" x14ac:dyDescent="0.2"/>
  </sheetData>
  <hyperlinks>
    <hyperlink ref="A17" r:id="rId1" xr:uid="{00000000-0004-0000-0000-000000000000}"/>
    <hyperlink ref="A47" r:id="rId2" display="mailto:info@data.govt.nz" xr:uid="{00000000-0004-0000-0000-000003000000}"/>
    <hyperlink ref="A48" r:id="rId3" display="They are posted on agency websites and linked to www.data.govt.nz. See: https://www.data.govt.nz/toolkit/how-do-i-add-or-update-our-chief-executive-expenses/" xr:uid="{00000000-0004-0000-0000-000007000000}"/>
    <hyperlink ref="A3" r:id="rId4" xr:uid="{B23B42EF-7CFC-4001-A1DA-9AAF1123E7DE}"/>
  </hyperlinks>
  <pageMargins left="0.70866141732283472" right="0.70866141732283472" top="0.74803149606299213" bottom="0.74803149606299213" header="0.31496062992125984" footer="0.31496062992125984"/>
  <pageSetup paperSize="8" orientation="landscape" r:id="rId5"/>
  <headerFooter>
    <oddFooter>&amp;LCE Expense Disclosure Workbook 2018&amp;RWorksheet - Guidance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tabSelected="1" zoomScaleNormal="100" workbookViewId="0">
      <selection activeCell="G7" sqref="G7"/>
    </sheetView>
  </sheetViews>
  <sheetFormatPr defaultColWidth="0" defaultRowHeight="12.75" zeroHeight="1" x14ac:dyDescent="0.2"/>
  <cols>
    <col min="1" max="1" width="35.7109375" customWidth="1"/>
    <col min="2" max="2" width="21.5703125" customWidth="1"/>
    <col min="3" max="3" width="33.5703125" customWidth="1"/>
    <col min="4" max="4" width="4.42578125" customWidth="1"/>
    <col min="5" max="5" width="29" customWidth="1"/>
    <col min="6" max="6" width="19" customWidth="1"/>
    <col min="7" max="7" width="42" customWidth="1"/>
    <col min="8" max="11" width="9.140625" hidden="1" customWidth="1"/>
    <col min="12" max="16384" width="9.140625" hidden="1"/>
  </cols>
  <sheetData>
    <row r="1" spans="1:11" ht="26.25" customHeight="1" x14ac:dyDescent="0.2">
      <c r="A1" s="134" t="s">
        <v>49</v>
      </c>
      <c r="B1" s="134"/>
      <c r="C1" s="134"/>
      <c r="D1" s="134"/>
      <c r="E1" s="134"/>
      <c r="F1" s="134"/>
      <c r="G1" s="17"/>
      <c r="H1" s="17"/>
      <c r="I1" s="17"/>
      <c r="J1" s="17"/>
      <c r="K1" s="17"/>
    </row>
    <row r="2" spans="1:11" ht="21" customHeight="1" x14ac:dyDescent="0.2">
      <c r="A2" s="3" t="s">
        <v>50</v>
      </c>
      <c r="B2" s="135" t="s">
        <v>51</v>
      </c>
      <c r="C2" s="135"/>
      <c r="D2" s="135"/>
      <c r="E2" s="135"/>
      <c r="F2" s="135"/>
      <c r="G2" s="17"/>
      <c r="H2" s="17"/>
      <c r="I2" s="17"/>
      <c r="J2" s="17"/>
      <c r="K2" s="17"/>
    </row>
    <row r="3" spans="1:11" ht="15.75" x14ac:dyDescent="0.2">
      <c r="A3" s="3" t="s">
        <v>52</v>
      </c>
      <c r="B3" s="135" t="s">
        <v>53</v>
      </c>
      <c r="C3" s="135"/>
      <c r="D3" s="135"/>
      <c r="E3" s="135"/>
      <c r="F3" s="135"/>
      <c r="G3" s="17"/>
      <c r="H3" s="17"/>
      <c r="I3" s="17"/>
      <c r="J3" s="17"/>
      <c r="K3" s="17"/>
    </row>
    <row r="4" spans="1:11" ht="21" customHeight="1" x14ac:dyDescent="0.2">
      <c r="A4" s="3" t="s">
        <v>54</v>
      </c>
      <c r="B4" s="136">
        <v>45839</v>
      </c>
      <c r="C4" s="136"/>
      <c r="D4" s="136"/>
      <c r="E4" s="136"/>
      <c r="F4" s="136"/>
      <c r="G4" s="17"/>
      <c r="H4" s="17"/>
      <c r="I4" s="17"/>
      <c r="J4" s="17"/>
      <c r="K4" s="17"/>
    </row>
    <row r="5" spans="1:11" ht="21" customHeight="1" x14ac:dyDescent="0.2">
      <c r="A5" s="3" t="s">
        <v>55</v>
      </c>
      <c r="B5" s="136">
        <v>46022</v>
      </c>
      <c r="C5" s="136"/>
      <c r="D5" s="136"/>
      <c r="E5" s="136"/>
      <c r="F5" s="136"/>
      <c r="G5" s="17"/>
      <c r="H5" s="17"/>
      <c r="I5" s="17"/>
      <c r="J5" s="17"/>
      <c r="K5" s="17"/>
    </row>
    <row r="6" spans="1:11" ht="21" customHeight="1" x14ac:dyDescent="0.2">
      <c r="A6" s="3" t="s">
        <v>56</v>
      </c>
      <c r="B6" s="133" t="str">
        <f>IF(AND([1]Travel!B7&lt;&gt;A30,[1]Hospitality!B7&lt;&gt;A30,'[1]All other expenses'!B7&lt;&gt;A30,'[1]Gifts and benefits'!B7&lt;&gt;A30),A31,IF(AND([1]Travel!B7=A30,[1]Hospitality!B7=A30,'[1]All other expenses'!B7=A30,'[1]Gifts and benefits'!B7=A30),A33,A32))</f>
        <v>Data and totals checked on all sheets</v>
      </c>
      <c r="C6" s="133"/>
      <c r="D6" s="133"/>
      <c r="E6" s="133"/>
      <c r="F6" s="133"/>
      <c r="G6" s="23"/>
      <c r="H6" s="17"/>
      <c r="I6" s="17"/>
      <c r="J6" s="17"/>
      <c r="K6" s="17"/>
    </row>
    <row r="7" spans="1:11" ht="31.5" x14ac:dyDescent="0.2">
      <c r="A7" s="3" t="s">
        <v>57</v>
      </c>
      <c r="B7" s="132" t="s">
        <v>58</v>
      </c>
      <c r="C7" s="132"/>
      <c r="D7" s="132"/>
      <c r="E7" s="132"/>
      <c r="F7" s="132"/>
      <c r="G7" s="23"/>
      <c r="H7" s="17"/>
      <c r="I7" s="17"/>
      <c r="J7" s="17"/>
      <c r="K7" s="17"/>
    </row>
    <row r="8" spans="1:11" ht="25.5" customHeight="1" x14ac:dyDescent="0.2">
      <c r="A8" s="3" t="s">
        <v>59</v>
      </c>
      <c r="B8" s="132" t="s">
        <v>210</v>
      </c>
      <c r="C8" s="132"/>
      <c r="D8" s="132"/>
      <c r="E8" s="132"/>
      <c r="F8" s="132"/>
      <c r="G8" s="23"/>
      <c r="H8" s="17"/>
      <c r="I8" s="17"/>
      <c r="J8" s="17"/>
      <c r="K8" s="17"/>
    </row>
    <row r="9" spans="1:11" ht="66.75" customHeight="1" x14ac:dyDescent="0.2">
      <c r="A9" s="131" t="s">
        <v>61</v>
      </c>
      <c r="B9" s="131"/>
      <c r="C9" s="131"/>
      <c r="D9" s="131"/>
      <c r="E9" s="131"/>
      <c r="F9" s="131"/>
      <c r="G9" s="23"/>
      <c r="H9" s="17"/>
      <c r="I9" s="17"/>
      <c r="J9" s="17"/>
      <c r="K9" s="17"/>
    </row>
    <row r="10" spans="1:11" s="92" customFormat="1" ht="36" customHeight="1" x14ac:dyDescent="0.2">
      <c r="A10" s="86" t="s">
        <v>62</v>
      </c>
      <c r="B10" s="87" t="s">
        <v>63</v>
      </c>
      <c r="C10" s="87" t="s">
        <v>64</v>
      </c>
      <c r="D10" s="88"/>
      <c r="E10" s="89" t="s">
        <v>30</v>
      </c>
      <c r="F10" s="90" t="s">
        <v>65</v>
      </c>
      <c r="G10" s="91"/>
      <c r="H10" s="91"/>
      <c r="I10" s="91"/>
      <c r="J10" s="91"/>
      <c r="K10" s="91"/>
    </row>
    <row r="11" spans="1:11" ht="27.75" customHeight="1" x14ac:dyDescent="0.2">
      <c r="A11" s="8" t="s">
        <v>66</v>
      </c>
      <c r="B11" s="58">
        <f>B15+B16+B17</f>
        <v>7745.880000000001</v>
      </c>
      <c r="C11" s="65" t="str">
        <f>IF(Travel!B6="",A34,Travel!B6)</f>
        <v>Figures exclude GST</v>
      </c>
      <c r="D11" s="6"/>
      <c r="E11" s="8" t="s">
        <v>67</v>
      </c>
      <c r="F11" s="33">
        <f>'Gifts and benefits'!C25</f>
        <v>1</v>
      </c>
      <c r="G11" s="29"/>
      <c r="H11" s="29"/>
      <c r="I11" s="29"/>
      <c r="J11" s="29"/>
      <c r="K11" s="29"/>
    </row>
    <row r="12" spans="1:11" ht="27.75" customHeight="1" x14ac:dyDescent="0.2">
      <c r="A12" s="8" t="s">
        <v>25</v>
      </c>
      <c r="B12" s="58">
        <f>Hospitality!B25</f>
        <v>0</v>
      </c>
      <c r="C12" s="65" t="str">
        <f>IF(Hospitality!B6="",A34,Hospitality!B6)</f>
        <v>Not yet indicated</v>
      </c>
      <c r="D12" s="6"/>
      <c r="E12" s="8" t="s">
        <v>68</v>
      </c>
      <c r="F12" s="33">
        <f>'Gifts and benefits'!C26</f>
        <v>1</v>
      </c>
      <c r="G12" s="29"/>
      <c r="H12" s="29"/>
      <c r="I12" s="29"/>
      <c r="J12" s="29"/>
      <c r="K12" s="29"/>
    </row>
    <row r="13" spans="1:11" ht="27.75" customHeight="1" x14ac:dyDescent="0.2">
      <c r="A13" s="8" t="s">
        <v>69</v>
      </c>
      <c r="B13" s="58">
        <f>'All other expenses'!B24</f>
        <v>2100</v>
      </c>
      <c r="C13" s="65" t="str">
        <f>IF('All other expenses'!B6="",A34,'All other expenses'!B6)</f>
        <v>Figures exclude GST</v>
      </c>
      <c r="D13" s="6"/>
      <c r="E13" s="8" t="s">
        <v>70</v>
      </c>
      <c r="F13" s="33">
        <f>'Gifts and benefits'!C27</f>
        <v>0</v>
      </c>
      <c r="G13" s="17"/>
      <c r="H13" s="17"/>
      <c r="I13" s="17"/>
      <c r="J13" s="17"/>
      <c r="K13" s="17"/>
    </row>
    <row r="14" spans="1:11" ht="12.75" customHeight="1" x14ac:dyDescent="0.2">
      <c r="A14" s="7"/>
      <c r="B14" s="59"/>
      <c r="C14" s="66"/>
      <c r="D14" s="34"/>
      <c r="E14" s="6"/>
      <c r="F14" s="35"/>
      <c r="G14" s="17"/>
      <c r="H14" s="17"/>
      <c r="I14" s="17"/>
      <c r="J14" s="17"/>
      <c r="K14" s="17"/>
    </row>
    <row r="15" spans="1:11" ht="27.75" customHeight="1" x14ac:dyDescent="0.2">
      <c r="A15" s="9" t="s">
        <v>71</v>
      </c>
      <c r="B15" s="60">
        <f>Travel!B22</f>
        <v>3632.21</v>
      </c>
      <c r="C15" s="67" t="str">
        <f>C11</f>
        <v>Figures exclude GST</v>
      </c>
      <c r="D15" s="6"/>
      <c r="E15" s="6"/>
      <c r="F15" s="35"/>
      <c r="G15" s="17"/>
      <c r="H15" s="17"/>
      <c r="I15" s="17"/>
      <c r="J15" s="17"/>
      <c r="K15" s="17"/>
    </row>
    <row r="16" spans="1:11" ht="27.75" customHeight="1" x14ac:dyDescent="0.2">
      <c r="A16" s="9" t="s">
        <v>72</v>
      </c>
      <c r="B16" s="60">
        <f>Travel!B42</f>
        <v>3678.0000000000009</v>
      </c>
      <c r="C16" s="67" t="str">
        <f>C11</f>
        <v>Figures exclude GST</v>
      </c>
      <c r="D16" s="36"/>
      <c r="E16" s="6"/>
      <c r="F16" s="37"/>
      <c r="G16" s="17"/>
      <c r="H16" s="17"/>
      <c r="I16" s="17"/>
      <c r="J16" s="17"/>
      <c r="K16" s="17"/>
    </row>
    <row r="17" spans="1:11" ht="27.75" customHeight="1" x14ac:dyDescent="0.2">
      <c r="A17" s="9" t="s">
        <v>73</v>
      </c>
      <c r="B17" s="60">
        <f>Travel!B48</f>
        <v>435.67</v>
      </c>
      <c r="C17" s="67" t="str">
        <f>C11</f>
        <v>Figures exclude GST</v>
      </c>
      <c r="D17" s="6"/>
      <c r="E17" s="6"/>
      <c r="F17" s="37"/>
      <c r="G17" s="17"/>
      <c r="H17" s="17"/>
      <c r="I17" s="17"/>
      <c r="J17" s="17"/>
      <c r="K17" s="17"/>
    </row>
    <row r="18" spans="1:11" ht="27.75" customHeight="1" x14ac:dyDescent="0.2">
      <c r="A18" s="17"/>
      <c r="B18" s="19"/>
      <c r="C18" s="17"/>
      <c r="D18" s="5"/>
      <c r="E18" s="5"/>
      <c r="F18" s="28"/>
      <c r="G18" s="17"/>
      <c r="H18" s="17"/>
      <c r="I18" s="17"/>
      <c r="J18" s="17"/>
      <c r="K18" s="17"/>
    </row>
    <row r="19" spans="1:11" x14ac:dyDescent="0.2">
      <c r="A19" s="18" t="s">
        <v>74</v>
      </c>
      <c r="B19" s="19"/>
      <c r="C19" s="17"/>
      <c r="D19" s="17"/>
      <c r="E19" s="17"/>
      <c r="F19" s="17"/>
      <c r="G19" s="17"/>
      <c r="H19" s="17"/>
      <c r="I19" s="17"/>
      <c r="J19" s="17"/>
      <c r="K19" s="17"/>
    </row>
    <row r="20" spans="1:11" x14ac:dyDescent="0.2">
      <c r="A20" s="20" t="s">
        <v>75</v>
      </c>
      <c r="D20" s="17"/>
      <c r="E20" s="17"/>
      <c r="F20" s="17"/>
      <c r="G20" s="17"/>
      <c r="H20" s="17"/>
      <c r="I20" s="17"/>
      <c r="J20" s="17"/>
      <c r="K20" s="17"/>
    </row>
    <row r="21" spans="1:11" ht="12.6" customHeight="1" x14ac:dyDescent="0.2">
      <c r="A21" s="20" t="s">
        <v>76</v>
      </c>
      <c r="D21" s="17"/>
      <c r="E21" s="17"/>
      <c r="F21" s="17"/>
      <c r="G21" s="17"/>
      <c r="H21" s="17"/>
      <c r="I21" s="17"/>
      <c r="J21" s="17"/>
      <c r="K21" s="17"/>
    </row>
    <row r="22" spans="1:11" ht="12.6" customHeight="1" x14ac:dyDescent="0.2">
      <c r="A22" s="20" t="s">
        <v>77</v>
      </c>
      <c r="D22" s="17"/>
      <c r="E22" s="17"/>
      <c r="F22" s="17"/>
      <c r="G22" s="17"/>
      <c r="H22" s="17"/>
      <c r="I22" s="17"/>
      <c r="J22" s="17"/>
      <c r="K22" s="17"/>
    </row>
    <row r="23" spans="1:11" ht="12.6" customHeight="1" x14ac:dyDescent="0.2">
      <c r="A23" s="20" t="s">
        <v>78</v>
      </c>
      <c r="D23" s="17"/>
      <c r="E23" s="17"/>
      <c r="F23" s="17"/>
      <c r="G23" s="17"/>
      <c r="H23" s="17"/>
      <c r="I23" s="17"/>
      <c r="J23" s="17"/>
      <c r="K23" s="17"/>
    </row>
    <row r="24" spans="1:11" x14ac:dyDescent="0.2">
      <c r="A24" s="26"/>
      <c r="B24" s="17"/>
      <c r="C24" s="17"/>
      <c r="D24" s="17"/>
      <c r="E24" s="17"/>
      <c r="F24" s="17"/>
      <c r="G24" s="17"/>
      <c r="H24" s="17"/>
      <c r="I24" s="17"/>
      <c r="J24" s="17"/>
      <c r="K24" s="17"/>
    </row>
    <row r="25" spans="1:11" hidden="1" x14ac:dyDescent="0.2">
      <c r="A25" s="12" t="s">
        <v>79</v>
      </c>
      <c r="B25" s="13"/>
      <c r="C25" s="13"/>
      <c r="D25" s="13"/>
      <c r="E25" s="13"/>
      <c r="F25" s="13"/>
      <c r="G25" s="17"/>
      <c r="H25" s="17"/>
      <c r="I25" s="17"/>
      <c r="J25" s="17"/>
      <c r="K25" s="17"/>
    </row>
    <row r="26" spans="1:11" ht="12.75" hidden="1" customHeight="1" x14ac:dyDescent="0.2">
      <c r="A26" s="11" t="s">
        <v>80</v>
      </c>
      <c r="B26" s="4"/>
      <c r="C26" s="4"/>
      <c r="D26" s="11"/>
      <c r="E26" s="11"/>
      <c r="F26" s="11"/>
      <c r="G26" s="17"/>
      <c r="H26" s="17"/>
      <c r="I26" s="17"/>
      <c r="J26" s="17"/>
      <c r="K26" s="17"/>
    </row>
    <row r="27" spans="1:11" hidden="1" x14ac:dyDescent="0.2">
      <c r="A27" s="10" t="s">
        <v>81</v>
      </c>
      <c r="B27" s="10"/>
      <c r="C27" s="10"/>
      <c r="D27" s="10"/>
      <c r="E27" s="10"/>
      <c r="F27" s="10"/>
      <c r="G27" s="17"/>
      <c r="H27" s="17"/>
      <c r="I27" s="17"/>
      <c r="J27" s="17"/>
      <c r="K27" s="17"/>
    </row>
    <row r="28" spans="1:11" hidden="1" x14ac:dyDescent="0.2">
      <c r="A28" s="10" t="s">
        <v>82</v>
      </c>
      <c r="B28" s="10"/>
      <c r="C28" s="10"/>
      <c r="D28" s="10"/>
      <c r="E28" s="10"/>
      <c r="F28" s="10"/>
      <c r="G28" s="17"/>
      <c r="H28" s="17"/>
      <c r="I28" s="17"/>
      <c r="J28" s="17"/>
      <c r="K28" s="17"/>
    </row>
    <row r="29" spans="1:11" hidden="1" x14ac:dyDescent="0.2">
      <c r="A29" s="11" t="s">
        <v>83</v>
      </c>
      <c r="B29" s="11"/>
      <c r="C29" s="11"/>
      <c r="D29" s="11"/>
      <c r="E29" s="11"/>
      <c r="F29" s="11"/>
      <c r="G29" s="17"/>
      <c r="H29" s="17"/>
      <c r="I29" s="17"/>
      <c r="J29" s="17"/>
      <c r="K29" s="17"/>
    </row>
    <row r="30" spans="1:11" hidden="1" x14ac:dyDescent="0.2">
      <c r="A30" s="11" t="s">
        <v>84</v>
      </c>
      <c r="B30" s="11"/>
      <c r="C30" s="11"/>
      <c r="D30" s="11"/>
      <c r="E30" s="11"/>
      <c r="F30" s="11"/>
      <c r="G30" s="17"/>
      <c r="H30" s="17"/>
      <c r="I30" s="17"/>
      <c r="J30" s="17"/>
      <c r="K30" s="17"/>
    </row>
    <row r="31" spans="1:11" hidden="1" x14ac:dyDescent="0.2">
      <c r="A31" s="10" t="s">
        <v>85</v>
      </c>
      <c r="B31" s="10"/>
      <c r="C31" s="10"/>
      <c r="D31" s="10"/>
      <c r="E31" s="10"/>
      <c r="F31" s="10"/>
      <c r="G31" s="17"/>
      <c r="H31" s="17"/>
      <c r="I31" s="17"/>
      <c r="J31" s="17"/>
      <c r="K31" s="17"/>
    </row>
    <row r="32" spans="1:11" hidden="1" x14ac:dyDescent="0.2">
      <c r="A32" s="10" t="s">
        <v>86</v>
      </c>
      <c r="B32" s="10"/>
      <c r="C32" s="10"/>
      <c r="D32" s="10"/>
      <c r="E32" s="10"/>
      <c r="F32" s="10"/>
      <c r="G32" s="17"/>
      <c r="H32" s="17"/>
      <c r="I32" s="17"/>
      <c r="J32" s="17"/>
      <c r="K32" s="17"/>
    </row>
    <row r="33" spans="1:11" hidden="1" x14ac:dyDescent="0.2">
      <c r="A33" s="10" t="s">
        <v>87</v>
      </c>
      <c r="B33" s="10"/>
      <c r="C33" s="10"/>
      <c r="D33" s="10"/>
      <c r="E33" s="10"/>
      <c r="F33" s="10"/>
      <c r="G33" s="17"/>
      <c r="H33" s="17"/>
      <c r="I33" s="17"/>
      <c r="J33" s="17"/>
      <c r="K33" s="17"/>
    </row>
    <row r="34" spans="1:11" hidden="1" x14ac:dyDescent="0.2">
      <c r="A34" s="11" t="s">
        <v>88</v>
      </c>
      <c r="B34" s="11"/>
      <c r="C34" s="11"/>
      <c r="D34" s="11"/>
      <c r="E34" s="11"/>
      <c r="F34" s="11"/>
      <c r="G34" s="17"/>
      <c r="H34" s="17"/>
      <c r="I34" s="17"/>
      <c r="J34" s="17"/>
      <c r="K34" s="17"/>
    </row>
    <row r="35" spans="1:11" hidden="1" x14ac:dyDescent="0.2">
      <c r="A35" s="11" t="s">
        <v>89</v>
      </c>
      <c r="B35" s="11"/>
      <c r="C35" s="11"/>
      <c r="D35" s="11"/>
      <c r="E35" s="11"/>
      <c r="F35" s="11"/>
      <c r="G35" s="17"/>
      <c r="H35" s="17"/>
      <c r="I35" s="17"/>
      <c r="J35" s="17"/>
      <c r="K35" s="17"/>
    </row>
    <row r="36" spans="1:11" hidden="1" x14ac:dyDescent="0.2">
      <c r="A36" s="10" t="s">
        <v>90</v>
      </c>
      <c r="B36" s="62"/>
      <c r="C36" s="62"/>
      <c r="D36" s="62"/>
      <c r="E36" s="62"/>
      <c r="F36" s="62"/>
      <c r="G36" s="17"/>
      <c r="H36" s="17"/>
      <c r="I36" s="17"/>
      <c r="J36" s="17"/>
      <c r="K36" s="17"/>
    </row>
    <row r="37" spans="1:11" hidden="1" x14ac:dyDescent="0.2">
      <c r="A37" s="10" t="s">
        <v>58</v>
      </c>
      <c r="B37" s="62"/>
      <c r="C37" s="62"/>
      <c r="D37" s="62"/>
      <c r="E37" s="62"/>
      <c r="F37" s="62"/>
      <c r="G37" s="17"/>
      <c r="H37" s="17"/>
      <c r="I37" s="17"/>
      <c r="J37" s="17"/>
      <c r="K37" s="17"/>
    </row>
    <row r="38" spans="1:11" hidden="1" x14ac:dyDescent="0.2">
      <c r="A38" s="10" t="s">
        <v>60</v>
      </c>
      <c r="B38" s="62"/>
      <c r="C38" s="62"/>
      <c r="D38" s="62"/>
      <c r="E38" s="62"/>
      <c r="F38" s="62"/>
      <c r="G38" s="17"/>
      <c r="H38" s="17"/>
      <c r="I38" s="17"/>
      <c r="J38" s="17"/>
      <c r="K38" s="17"/>
    </row>
    <row r="39" spans="1:11" hidden="1" x14ac:dyDescent="0.2">
      <c r="A39" s="11" t="s">
        <v>91</v>
      </c>
      <c r="B39" s="4"/>
      <c r="C39" s="4"/>
      <c r="D39" s="4"/>
      <c r="E39" s="4"/>
      <c r="F39" s="4"/>
      <c r="G39" s="17"/>
      <c r="H39" s="17"/>
      <c r="I39" s="17"/>
      <c r="J39" s="17"/>
      <c r="K39" s="17"/>
    </row>
    <row r="40" spans="1:11" hidden="1" x14ac:dyDescent="0.2">
      <c r="A40" s="4" t="s">
        <v>92</v>
      </c>
      <c r="B40" s="4"/>
      <c r="C40" s="4"/>
      <c r="D40" s="4"/>
      <c r="E40" s="4"/>
      <c r="F40" s="4"/>
      <c r="G40" s="17"/>
      <c r="H40" s="17"/>
      <c r="I40" s="17"/>
      <c r="J40" s="17"/>
      <c r="K40" s="17"/>
    </row>
    <row r="41" spans="1:11" hidden="1" x14ac:dyDescent="0.2">
      <c r="A41" s="4" t="s">
        <v>93</v>
      </c>
      <c r="B41" s="4"/>
      <c r="C41" s="4"/>
      <c r="D41" s="4"/>
      <c r="E41" s="4"/>
      <c r="F41" s="4"/>
      <c r="G41" s="17"/>
      <c r="H41" s="17"/>
      <c r="I41" s="17"/>
      <c r="J41" s="17"/>
      <c r="K41" s="17"/>
    </row>
    <row r="42" spans="1:11" hidden="1" x14ac:dyDescent="0.2">
      <c r="A42" s="4" t="s">
        <v>94</v>
      </c>
      <c r="B42" s="4"/>
      <c r="C42" s="4"/>
      <c r="D42" s="4"/>
      <c r="E42" s="4"/>
      <c r="F42" s="4"/>
      <c r="G42" s="17"/>
      <c r="H42" s="17"/>
      <c r="I42" s="17"/>
      <c r="J42" s="17"/>
      <c r="K42" s="17"/>
    </row>
    <row r="43" spans="1:11" hidden="1" x14ac:dyDescent="0.2">
      <c r="A43" s="4" t="s">
        <v>95</v>
      </c>
      <c r="B43" s="4"/>
      <c r="C43" s="4"/>
      <c r="D43" s="4"/>
      <c r="E43" s="4"/>
      <c r="F43" s="4"/>
      <c r="G43" s="17"/>
      <c r="H43" s="17"/>
      <c r="I43" s="17"/>
      <c r="J43" s="17"/>
      <c r="K43" s="17"/>
    </row>
    <row r="44" spans="1:11" hidden="1" x14ac:dyDescent="0.2">
      <c r="A44" s="4" t="s">
        <v>96</v>
      </c>
      <c r="B44" s="4"/>
      <c r="C44" s="4"/>
      <c r="D44" s="4"/>
      <c r="E44" s="4"/>
      <c r="F44" s="4"/>
      <c r="G44" s="17"/>
      <c r="H44" s="17"/>
      <c r="I44" s="17"/>
      <c r="J44" s="17"/>
      <c r="K44" s="17"/>
    </row>
    <row r="45" spans="1:11" hidden="1" x14ac:dyDescent="0.2">
      <c r="A45" s="63" t="s">
        <v>97</v>
      </c>
      <c r="B45" s="62"/>
      <c r="C45" s="62"/>
      <c r="D45" s="62"/>
      <c r="E45" s="62"/>
      <c r="F45" s="62"/>
      <c r="G45" s="17"/>
      <c r="H45" s="17"/>
      <c r="I45" s="17"/>
      <c r="J45" s="17"/>
      <c r="K45" s="17"/>
    </row>
    <row r="46" spans="1:11" hidden="1" x14ac:dyDescent="0.2">
      <c r="A46" s="62" t="s">
        <v>98</v>
      </c>
      <c r="B46" s="62"/>
      <c r="C46" s="62"/>
      <c r="D46" s="62"/>
      <c r="E46" s="62"/>
      <c r="F46" s="62"/>
      <c r="G46" s="17"/>
      <c r="H46" s="17"/>
      <c r="I46" s="17"/>
      <c r="J46" s="17"/>
      <c r="K46" s="17"/>
    </row>
    <row r="47" spans="1:11" hidden="1" x14ac:dyDescent="0.2">
      <c r="A47" s="38">
        <v>-20000</v>
      </c>
      <c r="B47" s="4"/>
      <c r="C47" s="4"/>
      <c r="D47" s="4"/>
      <c r="E47" s="4"/>
      <c r="F47" s="4"/>
      <c r="G47" s="17"/>
      <c r="H47" s="17"/>
      <c r="I47" s="17"/>
      <c r="J47" s="17"/>
      <c r="K47" s="17"/>
    </row>
    <row r="48" spans="1:11" ht="25.5" hidden="1" x14ac:dyDescent="0.2">
      <c r="A48" s="80" t="s">
        <v>99</v>
      </c>
      <c r="B48" s="62"/>
      <c r="C48" s="62"/>
      <c r="D48" s="62"/>
      <c r="E48" s="62"/>
      <c r="F48" s="62"/>
      <c r="G48" s="17"/>
      <c r="H48" s="17"/>
      <c r="I48" s="17"/>
      <c r="J48" s="17"/>
      <c r="K48" s="17"/>
    </row>
    <row r="49" spans="1:11" ht="25.5" hidden="1" x14ac:dyDescent="0.2">
      <c r="A49" s="80" t="s">
        <v>100</v>
      </c>
      <c r="B49" s="62"/>
      <c r="C49" s="62"/>
      <c r="D49" s="62"/>
      <c r="E49" s="62"/>
      <c r="F49" s="62"/>
      <c r="G49" s="17"/>
      <c r="H49" s="17"/>
      <c r="I49" s="17"/>
      <c r="J49" s="17"/>
      <c r="K49" s="17"/>
    </row>
    <row r="50" spans="1:11" ht="25.5" hidden="1" x14ac:dyDescent="0.2">
      <c r="A50" s="81" t="s">
        <v>101</v>
      </c>
      <c r="B50" s="4"/>
      <c r="C50" s="4"/>
      <c r="D50" s="4"/>
      <c r="E50" s="4"/>
      <c r="F50" s="4"/>
      <c r="G50" s="17"/>
      <c r="H50" s="17"/>
      <c r="I50" s="17"/>
      <c r="J50" s="17"/>
      <c r="K50" s="17"/>
    </row>
    <row r="51" spans="1:11" ht="25.5" hidden="1" x14ac:dyDescent="0.2">
      <c r="A51" s="81" t="s">
        <v>102</v>
      </c>
      <c r="B51" s="4"/>
      <c r="C51" s="4"/>
      <c r="D51" s="4"/>
      <c r="E51" s="4"/>
      <c r="F51" s="4"/>
      <c r="G51" s="17"/>
      <c r="H51" s="17"/>
      <c r="I51" s="17"/>
      <c r="J51" s="17"/>
      <c r="K51" s="17"/>
    </row>
    <row r="52" spans="1:11" ht="38.25" hidden="1" x14ac:dyDescent="0.2">
      <c r="A52" s="81" t="s">
        <v>103</v>
      </c>
      <c r="B52" s="73"/>
      <c r="C52" s="73"/>
      <c r="D52" s="73"/>
      <c r="E52" s="11"/>
      <c r="F52" s="11"/>
      <c r="G52" s="17"/>
      <c r="H52" s="17"/>
      <c r="I52" s="17"/>
      <c r="J52" s="17"/>
      <c r="K52" s="17"/>
    </row>
    <row r="53" spans="1:11" hidden="1" x14ac:dyDescent="0.2">
      <c r="A53" s="78" t="s">
        <v>104</v>
      </c>
      <c r="B53" s="72"/>
      <c r="C53" s="72"/>
      <c r="D53" s="72"/>
      <c r="E53" s="10"/>
      <c r="F53" s="10" t="b">
        <v>1</v>
      </c>
      <c r="G53" s="17"/>
      <c r="H53" s="17"/>
      <c r="I53" s="17"/>
      <c r="J53" s="17"/>
      <c r="K53" s="17"/>
    </row>
    <row r="54" spans="1:11" hidden="1" x14ac:dyDescent="0.2">
      <c r="A54" s="79" t="s">
        <v>105</v>
      </c>
      <c r="B54" s="78"/>
      <c r="C54" s="78"/>
      <c r="D54" s="78"/>
      <c r="E54" s="10"/>
      <c r="F54" s="10" t="b">
        <v>0</v>
      </c>
      <c r="G54" s="17"/>
      <c r="H54" s="17"/>
      <c r="I54" s="17"/>
      <c r="J54" s="17"/>
      <c r="K54" s="17"/>
    </row>
    <row r="55" spans="1:11" hidden="1" x14ac:dyDescent="0.2">
      <c r="A55" s="82"/>
      <c r="B55" s="74">
        <f>COUNT(Travel!B12:B21)</f>
        <v>10</v>
      </c>
      <c r="C55" s="74"/>
      <c r="D55" s="74">
        <f>COUNTIF(Travel!D12:D21,"*")</f>
        <v>10</v>
      </c>
      <c r="E55" s="75"/>
      <c r="F55" s="75" t="b">
        <f>MIN(B55,D55)=MAX(B55,D55)</f>
        <v>1</v>
      </c>
      <c r="G55" s="17"/>
      <c r="H55" s="17"/>
      <c r="I55" s="17"/>
      <c r="J55" s="17"/>
      <c r="K55" s="17"/>
    </row>
    <row r="56" spans="1:11" hidden="1" x14ac:dyDescent="0.2">
      <c r="A56" s="82" t="s">
        <v>106</v>
      </c>
      <c r="B56" s="74">
        <f>COUNT(Travel!B26:B41)</f>
        <v>16</v>
      </c>
      <c r="C56" s="74"/>
      <c r="D56" s="74">
        <f>COUNTIF(Travel!D26:D41,"*")</f>
        <v>16</v>
      </c>
      <c r="E56" s="75"/>
      <c r="F56" s="75" t="b">
        <f>MIN(B56,D56)=MAX(B56,D56)</f>
        <v>1</v>
      </c>
    </row>
    <row r="57" spans="1:11" hidden="1" x14ac:dyDescent="0.2">
      <c r="A57" s="83"/>
      <c r="B57" s="74">
        <f>COUNT(Travel!B46:B47)</f>
        <v>1</v>
      </c>
      <c r="C57" s="74"/>
      <c r="D57" s="74">
        <f>COUNTIF(Travel!D46:D47,"*")</f>
        <v>1</v>
      </c>
      <c r="E57" s="75"/>
      <c r="F57" s="75" t="b">
        <f>MIN(B57,D57)=MAX(B57,D57)</f>
        <v>1</v>
      </c>
    </row>
    <row r="58" spans="1:11" hidden="1" x14ac:dyDescent="0.2">
      <c r="A58" s="84" t="s">
        <v>107</v>
      </c>
      <c r="B58" s="76">
        <f>COUNT(Hospitality!B11:B24)</f>
        <v>1</v>
      </c>
      <c r="C58" s="76"/>
      <c r="D58" s="76">
        <f>COUNTIF(Hospitality!D11:D24,"*")</f>
        <v>0</v>
      </c>
      <c r="E58" s="77"/>
      <c r="F58" s="77" t="b">
        <f>MIN(B58,D58)=MAX(B58,D58)</f>
        <v>0</v>
      </c>
    </row>
    <row r="59" spans="1:11" hidden="1" x14ac:dyDescent="0.2">
      <c r="A59" s="85" t="s">
        <v>108</v>
      </c>
      <c r="B59" s="75">
        <f>COUNT('All other expenses'!B11:B23)</f>
        <v>6</v>
      </c>
      <c r="C59" s="75"/>
      <c r="D59" s="75">
        <f>COUNTIF('All other expenses'!D11:D23,"*")</f>
        <v>6</v>
      </c>
      <c r="E59" s="75"/>
      <c r="F59" s="75" t="b">
        <f>MIN(B59,D59)=MAX(B59,D59)</f>
        <v>1</v>
      </c>
    </row>
    <row r="60" spans="1:11" hidden="1" x14ac:dyDescent="0.2">
      <c r="A60" s="84" t="s">
        <v>109</v>
      </c>
      <c r="B60" s="76">
        <f>COUNTIF('Gifts and benefits'!B11:B24,"*")</f>
        <v>1</v>
      </c>
      <c r="C60" s="76">
        <f>COUNTIF('Gifts and benefits'!C11:C24,"*")</f>
        <v>1</v>
      </c>
      <c r="D60" s="76"/>
      <c r="E60" s="76">
        <f>COUNTA('Gifts and benefits'!E11:E24)</f>
        <v>1</v>
      </c>
      <c r="F60" s="77" t="b">
        <f>MIN(B60,C60,E60)=MAX(B60,C60,E60)</f>
        <v>1</v>
      </c>
    </row>
    <row r="61" spans="1:11" x14ac:dyDescent="0.2"/>
  </sheetData>
  <sheetProtection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3"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Departmental Secretary or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60203D6A-FF0C-4D08-8749-3074431A273A}"/>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Departmental Secretary or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3C9CBF39-C7CE-481A-BFC8-39DB02BE0AAD}"/>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Footer>&amp;LCE Expense Disclosure Workbook 2018&amp;RWorksheet - Summary and sign-off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130"/>
  <sheetViews>
    <sheetView topLeftCell="B1" zoomScaleNormal="100" workbookViewId="0">
      <selection activeCell="A8" sqref="A8:E8"/>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7.5703125" customWidth="1"/>
    <col min="7" max="9" width="9.140625" hidden="1" customWidth="1"/>
    <col min="10" max="13" width="0" hidden="1" customWidth="1"/>
    <col min="14" max="16384" width="9.140625" hidden="1"/>
  </cols>
  <sheetData>
    <row r="1" spans="1:6" ht="26.25" customHeight="1" x14ac:dyDescent="0.2">
      <c r="A1" s="138" t="s">
        <v>110</v>
      </c>
      <c r="B1" s="138"/>
      <c r="C1" s="138"/>
      <c r="D1" s="138"/>
      <c r="E1" s="138"/>
      <c r="F1" s="17"/>
    </row>
    <row r="2" spans="1:6" ht="21" customHeight="1" x14ac:dyDescent="0.2">
      <c r="A2" s="3" t="s">
        <v>111</v>
      </c>
      <c r="B2" s="140" t="str">
        <f>'Summary and sign-off'!B2:F2</f>
        <v>Cancer Control Agency - Te Aho o Te Kahu</v>
      </c>
      <c r="C2" s="140"/>
      <c r="D2" s="140"/>
      <c r="E2" s="140"/>
      <c r="F2" s="17"/>
    </row>
    <row r="3" spans="1:6" ht="31.5" x14ac:dyDescent="0.2">
      <c r="A3" s="3" t="s">
        <v>112</v>
      </c>
      <c r="B3" s="140" t="str">
        <f>'Summary and sign-off'!B3:F3</f>
        <v>Rami Rahal</v>
      </c>
      <c r="C3" s="140"/>
      <c r="D3" s="140"/>
      <c r="E3" s="140"/>
      <c r="F3" s="17"/>
    </row>
    <row r="4" spans="1:6" ht="21" customHeight="1" x14ac:dyDescent="0.2">
      <c r="A4" s="3" t="s">
        <v>113</v>
      </c>
      <c r="B4" s="140">
        <f>'Summary and sign-off'!B4:F4</f>
        <v>45839</v>
      </c>
      <c r="C4" s="140"/>
      <c r="D4" s="140"/>
      <c r="E4" s="140"/>
      <c r="F4" s="17"/>
    </row>
    <row r="5" spans="1:6" ht="21" customHeight="1" x14ac:dyDescent="0.2">
      <c r="A5" s="3" t="s">
        <v>114</v>
      </c>
      <c r="B5" s="140">
        <f>'Summary and sign-off'!B5:F5</f>
        <v>46022</v>
      </c>
      <c r="C5" s="140"/>
      <c r="D5" s="140"/>
      <c r="E5" s="140"/>
      <c r="F5" s="17"/>
    </row>
    <row r="6" spans="1:6" ht="21" customHeight="1" x14ac:dyDescent="0.2">
      <c r="A6" s="3" t="s">
        <v>115</v>
      </c>
      <c r="B6" s="132" t="s">
        <v>82</v>
      </c>
      <c r="C6" s="132"/>
      <c r="D6" s="132"/>
      <c r="E6" s="132"/>
      <c r="F6" s="17"/>
    </row>
    <row r="7" spans="1:6" ht="21" customHeight="1" x14ac:dyDescent="0.2">
      <c r="A7" s="3" t="s">
        <v>56</v>
      </c>
      <c r="B7" s="132" t="s">
        <v>84</v>
      </c>
      <c r="C7" s="132"/>
      <c r="D7" s="132"/>
      <c r="E7" s="132"/>
      <c r="F7" s="17"/>
    </row>
    <row r="8" spans="1:6" ht="36" customHeight="1" x14ac:dyDescent="0.2">
      <c r="A8" s="141" t="s">
        <v>116</v>
      </c>
      <c r="B8" s="142"/>
      <c r="C8" s="142"/>
      <c r="D8" s="142"/>
      <c r="E8" s="142"/>
      <c r="F8" s="19"/>
    </row>
    <row r="9" spans="1:6" ht="36" customHeight="1" x14ac:dyDescent="0.2">
      <c r="A9" s="143" t="s">
        <v>117</v>
      </c>
      <c r="B9" s="144"/>
      <c r="C9" s="144"/>
      <c r="D9" s="144"/>
      <c r="E9" s="144"/>
      <c r="F9" s="19"/>
    </row>
    <row r="10" spans="1:6" ht="24.75" customHeight="1" x14ac:dyDescent="0.2">
      <c r="A10" s="139" t="s">
        <v>118</v>
      </c>
      <c r="B10" s="145"/>
      <c r="C10" s="139"/>
      <c r="D10" s="139"/>
      <c r="E10" s="139"/>
      <c r="F10" s="29"/>
    </row>
    <row r="11" spans="1:6" ht="28.5" customHeight="1" x14ac:dyDescent="0.2">
      <c r="A11" s="24" t="s">
        <v>119</v>
      </c>
      <c r="B11" s="24" t="s">
        <v>120</v>
      </c>
      <c r="C11" s="24" t="s">
        <v>121</v>
      </c>
      <c r="D11" s="24" t="s">
        <v>122</v>
      </c>
      <c r="E11" s="24" t="s">
        <v>123</v>
      </c>
      <c r="F11" s="30"/>
    </row>
    <row r="12" spans="1:6" s="2" customFormat="1" x14ac:dyDescent="0.2">
      <c r="A12" s="107">
        <v>45880</v>
      </c>
      <c r="B12" s="127">
        <v>127.63</v>
      </c>
      <c r="C12" s="125" t="s">
        <v>124</v>
      </c>
      <c r="D12" s="125" t="s">
        <v>125</v>
      </c>
      <c r="E12" s="126" t="s">
        <v>126</v>
      </c>
      <c r="F12" s="1"/>
    </row>
    <row r="13" spans="1:6" s="2" customFormat="1" ht="25.5" x14ac:dyDescent="0.2">
      <c r="A13" s="107">
        <v>45880</v>
      </c>
      <c r="B13" s="127">
        <v>64.06</v>
      </c>
      <c r="C13" s="125" t="s">
        <v>127</v>
      </c>
      <c r="D13" s="125" t="s">
        <v>125</v>
      </c>
      <c r="E13" s="126" t="s">
        <v>128</v>
      </c>
      <c r="F13" s="1"/>
    </row>
    <row r="14" spans="1:6" s="2" customFormat="1" ht="25.5" x14ac:dyDescent="0.2">
      <c r="A14" s="107">
        <v>45881</v>
      </c>
      <c r="B14" s="127">
        <v>36.61</v>
      </c>
      <c r="C14" s="125" t="s">
        <v>129</v>
      </c>
      <c r="D14" s="125" t="s">
        <v>125</v>
      </c>
      <c r="E14" s="126" t="s">
        <v>126</v>
      </c>
      <c r="F14" s="1"/>
    </row>
    <row r="15" spans="1:6" s="2" customFormat="1" ht="25.5" x14ac:dyDescent="0.2">
      <c r="A15" s="107">
        <v>45887</v>
      </c>
      <c r="B15" s="127">
        <v>93.93</v>
      </c>
      <c r="C15" s="125" t="s">
        <v>130</v>
      </c>
      <c r="D15" s="125" t="s">
        <v>125</v>
      </c>
      <c r="E15" s="126" t="s">
        <v>126</v>
      </c>
      <c r="F15" s="1"/>
    </row>
    <row r="16" spans="1:6" s="2" customFormat="1" x14ac:dyDescent="0.2">
      <c r="A16" s="107">
        <v>45886</v>
      </c>
      <c r="B16" s="108">
        <v>1505.06</v>
      </c>
      <c r="C16" s="109" t="s">
        <v>131</v>
      </c>
      <c r="D16" s="109" t="s">
        <v>132</v>
      </c>
      <c r="E16" s="110" t="s">
        <v>133</v>
      </c>
      <c r="F16" s="1"/>
    </row>
    <row r="17" spans="1:6" s="2" customFormat="1" ht="12.75" customHeight="1" x14ac:dyDescent="0.2">
      <c r="A17" s="107">
        <v>45886</v>
      </c>
      <c r="B17" s="108">
        <v>1490.98</v>
      </c>
      <c r="C17" s="109" t="s">
        <v>131</v>
      </c>
      <c r="D17" s="109" t="s">
        <v>134</v>
      </c>
      <c r="E17" s="110" t="s">
        <v>133</v>
      </c>
      <c r="F17" s="1"/>
    </row>
    <row r="18" spans="1:6" s="2" customFormat="1" ht="25.5" x14ac:dyDescent="0.2">
      <c r="A18" s="107">
        <v>45979</v>
      </c>
      <c r="B18" s="127">
        <v>109.97</v>
      </c>
      <c r="C18" s="125" t="s">
        <v>135</v>
      </c>
      <c r="D18" s="125" t="s">
        <v>125</v>
      </c>
      <c r="E18" s="126" t="s">
        <v>133</v>
      </c>
      <c r="F18" s="1"/>
    </row>
    <row r="19" spans="1:6" s="2" customFormat="1" ht="25.5" x14ac:dyDescent="0.2">
      <c r="A19" s="107">
        <v>45979</v>
      </c>
      <c r="B19" s="127">
        <v>70.34</v>
      </c>
      <c r="C19" s="125" t="s">
        <v>136</v>
      </c>
      <c r="D19" s="125" t="s">
        <v>125</v>
      </c>
      <c r="E19" s="126" t="s">
        <v>128</v>
      </c>
      <c r="F19" s="1"/>
    </row>
    <row r="20" spans="1:6" s="2" customFormat="1" ht="25.5" x14ac:dyDescent="0.2">
      <c r="A20" s="107">
        <v>45983</v>
      </c>
      <c r="B20" s="127">
        <v>49.96</v>
      </c>
      <c r="C20" s="125" t="s">
        <v>137</v>
      </c>
      <c r="D20" s="125" t="s">
        <v>125</v>
      </c>
      <c r="E20" s="126" t="s">
        <v>128</v>
      </c>
      <c r="F20" s="1"/>
    </row>
    <row r="21" spans="1:6" s="2" customFormat="1" ht="25.5" x14ac:dyDescent="0.2">
      <c r="A21" s="107">
        <v>45983</v>
      </c>
      <c r="B21" s="127">
        <v>83.67</v>
      </c>
      <c r="C21" s="125" t="s">
        <v>135</v>
      </c>
      <c r="D21" s="125" t="s">
        <v>125</v>
      </c>
      <c r="E21" s="126" t="s">
        <v>133</v>
      </c>
      <c r="F21" s="1"/>
    </row>
    <row r="22" spans="1:6" ht="19.5" customHeight="1" x14ac:dyDescent="0.2">
      <c r="A22" s="70" t="s">
        <v>138</v>
      </c>
      <c r="B22" s="71">
        <f>SUM(B12:B21)</f>
        <v>3632.21</v>
      </c>
      <c r="C22" s="120" t="str">
        <f>IF(SUBTOTAL(3,B12:B21)=SUBTOTAL(103,B12:B21),'Summary and sign-off'!$A$48,'Summary and sign-off'!$A$49)</f>
        <v>Check - there are no hidden rows with data</v>
      </c>
      <c r="D22" s="137" t="str">
        <f>IF('Summary and sign-off'!F55='Summary and sign-off'!F54,'Summary and sign-off'!A51,'Summary and sign-off'!A50)</f>
        <v>Check - each entry provides sufficient information</v>
      </c>
      <c r="E22" s="137"/>
      <c r="F22" s="17"/>
    </row>
    <row r="23" spans="1:6" ht="10.5" customHeight="1" x14ac:dyDescent="0.2">
      <c r="A23" s="17"/>
      <c r="B23" s="19"/>
      <c r="C23" s="17"/>
      <c r="D23" s="17"/>
      <c r="E23" s="17"/>
      <c r="F23" s="17"/>
    </row>
    <row r="24" spans="1:6" ht="24.75" customHeight="1" x14ac:dyDescent="0.2">
      <c r="A24" s="139" t="s">
        <v>139</v>
      </c>
      <c r="B24" s="139"/>
      <c r="C24" s="139"/>
      <c r="D24" s="139"/>
      <c r="E24" s="139"/>
      <c r="F24" s="17"/>
    </row>
    <row r="25" spans="1:6" ht="32.450000000000003" customHeight="1" x14ac:dyDescent="0.2">
      <c r="A25" s="24" t="s">
        <v>119</v>
      </c>
      <c r="B25" s="24" t="s">
        <v>63</v>
      </c>
      <c r="C25" s="24" t="s">
        <v>140</v>
      </c>
      <c r="D25" s="24" t="s">
        <v>122</v>
      </c>
      <c r="E25" s="24" t="s">
        <v>123</v>
      </c>
      <c r="F25" s="17"/>
    </row>
    <row r="26" spans="1:6" s="2" customFormat="1" ht="25.5" x14ac:dyDescent="0.2">
      <c r="A26" s="107">
        <v>45886</v>
      </c>
      <c r="B26" s="127">
        <v>68.56</v>
      </c>
      <c r="C26" s="125" t="s">
        <v>141</v>
      </c>
      <c r="D26" s="125" t="s">
        <v>125</v>
      </c>
      <c r="E26" s="126" t="s">
        <v>128</v>
      </c>
      <c r="F26" s="1"/>
    </row>
    <row r="27" spans="1:6" s="2" customFormat="1" ht="25.5" x14ac:dyDescent="0.2">
      <c r="A27" s="107">
        <v>45896</v>
      </c>
      <c r="B27" s="127">
        <v>859.65</v>
      </c>
      <c r="C27" s="125" t="s">
        <v>142</v>
      </c>
      <c r="D27" s="125" t="s">
        <v>132</v>
      </c>
      <c r="E27" s="126" t="s">
        <v>143</v>
      </c>
      <c r="F27" s="1"/>
    </row>
    <row r="28" spans="1:6" s="2" customFormat="1" ht="25.5" x14ac:dyDescent="0.2">
      <c r="A28" s="107">
        <v>45896</v>
      </c>
      <c r="B28" s="127">
        <v>893.18</v>
      </c>
      <c r="C28" s="125" t="s">
        <v>142</v>
      </c>
      <c r="D28" s="125" t="s">
        <v>134</v>
      </c>
      <c r="E28" s="126" t="s">
        <v>143</v>
      </c>
      <c r="F28" s="1"/>
    </row>
    <row r="29" spans="1:6" s="2" customFormat="1" ht="25.5" x14ac:dyDescent="0.2">
      <c r="A29" s="107">
        <v>45896</v>
      </c>
      <c r="B29" s="127">
        <v>279.86</v>
      </c>
      <c r="C29" s="125" t="s">
        <v>142</v>
      </c>
      <c r="D29" s="125" t="s">
        <v>144</v>
      </c>
      <c r="E29" s="126" t="s">
        <v>143</v>
      </c>
      <c r="F29" s="1"/>
    </row>
    <row r="30" spans="1:6" s="2" customFormat="1" ht="38.25" x14ac:dyDescent="0.2">
      <c r="A30" s="107">
        <v>45896</v>
      </c>
      <c r="B30" s="127">
        <v>69.3</v>
      </c>
      <c r="C30" s="127" t="s">
        <v>145</v>
      </c>
      <c r="D30" s="125" t="s">
        <v>125</v>
      </c>
      <c r="E30" s="126" t="s">
        <v>128</v>
      </c>
      <c r="F30" s="1"/>
    </row>
    <row r="31" spans="1:6" s="2" customFormat="1" ht="25.5" x14ac:dyDescent="0.2">
      <c r="A31" s="107">
        <v>45896</v>
      </c>
      <c r="B31" s="127">
        <v>66.11</v>
      </c>
      <c r="C31" s="127" t="s">
        <v>146</v>
      </c>
      <c r="D31" s="125" t="s">
        <v>125</v>
      </c>
      <c r="E31" s="126" t="s">
        <v>147</v>
      </c>
      <c r="F31" s="1"/>
    </row>
    <row r="32" spans="1:6" s="2" customFormat="1" ht="25.5" x14ac:dyDescent="0.2">
      <c r="A32" s="107">
        <v>45897</v>
      </c>
      <c r="B32" s="127">
        <v>61.64</v>
      </c>
      <c r="C32" s="127" t="s">
        <v>148</v>
      </c>
      <c r="D32" s="125" t="s">
        <v>125</v>
      </c>
      <c r="E32" s="126" t="s">
        <v>147</v>
      </c>
      <c r="F32" s="1"/>
    </row>
    <row r="33" spans="1:6" s="2" customFormat="1" ht="25.5" x14ac:dyDescent="0.2">
      <c r="A33" s="107">
        <v>45899</v>
      </c>
      <c r="B33" s="127">
        <v>65.760000000000005</v>
      </c>
      <c r="C33" s="127" t="s">
        <v>149</v>
      </c>
      <c r="D33" s="125" t="s">
        <v>125</v>
      </c>
      <c r="E33" s="126" t="s">
        <v>128</v>
      </c>
      <c r="F33" s="1"/>
    </row>
    <row r="34" spans="1:6" s="2" customFormat="1" x14ac:dyDescent="0.2">
      <c r="A34" s="107">
        <v>45938</v>
      </c>
      <c r="B34" s="127">
        <v>716.61</v>
      </c>
      <c r="C34" s="125" t="s">
        <v>150</v>
      </c>
      <c r="D34" s="125" t="s">
        <v>134</v>
      </c>
      <c r="E34" s="126" t="s">
        <v>151</v>
      </c>
      <c r="F34" s="1"/>
    </row>
    <row r="35" spans="1:6" s="2" customFormat="1" x14ac:dyDescent="0.2">
      <c r="A35" s="107">
        <v>45938</v>
      </c>
      <c r="B35" s="127">
        <v>189.18</v>
      </c>
      <c r="C35" s="125" t="s">
        <v>150</v>
      </c>
      <c r="D35" s="125" t="s">
        <v>132</v>
      </c>
      <c r="E35" s="126" t="s">
        <v>151</v>
      </c>
      <c r="F35" s="1"/>
    </row>
    <row r="36" spans="1:6" s="2" customFormat="1" ht="25.5" x14ac:dyDescent="0.2">
      <c r="A36" s="107">
        <v>45938</v>
      </c>
      <c r="B36" s="127">
        <v>54.55</v>
      </c>
      <c r="C36" s="127" t="s">
        <v>152</v>
      </c>
      <c r="D36" s="125" t="s">
        <v>125</v>
      </c>
      <c r="E36" s="126" t="s">
        <v>128</v>
      </c>
      <c r="F36" s="1"/>
    </row>
    <row r="37" spans="1:6" s="2" customFormat="1" ht="25.5" x14ac:dyDescent="0.2">
      <c r="A37" s="107">
        <v>45938</v>
      </c>
      <c r="B37" s="127">
        <v>77.61</v>
      </c>
      <c r="C37" s="127" t="s">
        <v>153</v>
      </c>
      <c r="D37" s="125" t="s">
        <v>125</v>
      </c>
      <c r="E37" s="126" t="s">
        <v>151</v>
      </c>
      <c r="F37" s="1"/>
    </row>
    <row r="38" spans="1:6" s="2" customFormat="1" ht="25.5" x14ac:dyDescent="0.2">
      <c r="A38" s="107">
        <v>45942</v>
      </c>
      <c r="B38" s="127">
        <v>58.54</v>
      </c>
      <c r="C38" s="127" t="s">
        <v>154</v>
      </c>
      <c r="D38" s="125" t="s">
        <v>125</v>
      </c>
      <c r="E38" s="126" t="s">
        <v>128</v>
      </c>
      <c r="F38" s="1"/>
    </row>
    <row r="39" spans="1:6" s="2" customFormat="1" ht="25.5" x14ac:dyDescent="0.2">
      <c r="A39" s="107">
        <v>45942</v>
      </c>
      <c r="B39" s="127">
        <v>77.61</v>
      </c>
      <c r="C39" s="127" t="s">
        <v>155</v>
      </c>
      <c r="D39" s="125" t="s">
        <v>125</v>
      </c>
      <c r="E39" s="126" t="s">
        <v>151</v>
      </c>
      <c r="F39" s="1"/>
    </row>
    <row r="40" spans="1:6" s="2" customFormat="1" ht="38.25" x14ac:dyDescent="0.2">
      <c r="A40" s="107">
        <v>45960</v>
      </c>
      <c r="B40" s="128">
        <v>72.040000000000006</v>
      </c>
      <c r="C40" s="128" t="s">
        <v>156</v>
      </c>
      <c r="D40" s="129" t="s">
        <v>125</v>
      </c>
      <c r="E40" s="126" t="s">
        <v>128</v>
      </c>
      <c r="F40" s="1"/>
    </row>
    <row r="41" spans="1:6" s="2" customFormat="1" ht="38.25" x14ac:dyDescent="0.2">
      <c r="A41" s="107">
        <v>45960</v>
      </c>
      <c r="B41" s="128">
        <v>67.8</v>
      </c>
      <c r="C41" s="128" t="s">
        <v>157</v>
      </c>
      <c r="D41" s="129" t="s">
        <v>125</v>
      </c>
      <c r="E41" s="126" t="s">
        <v>128</v>
      </c>
      <c r="F41" s="1"/>
    </row>
    <row r="42" spans="1:6" ht="19.5" customHeight="1" x14ac:dyDescent="0.2">
      <c r="A42" s="70" t="s">
        <v>158</v>
      </c>
      <c r="B42" s="71">
        <f>SUM(B26:B41)</f>
        <v>3678.0000000000009</v>
      </c>
      <c r="C42" s="120" t="str">
        <f>IF(SUBTOTAL(3,B26:B41)=SUBTOTAL(103,B26:B41),'Summary and sign-off'!$A$48,'Summary and sign-off'!$A$49)</f>
        <v>Check - there are no hidden rows with data</v>
      </c>
      <c r="D42" s="137" t="str">
        <f>IF('Summary and sign-off'!F56='Summary and sign-off'!F54,'Summary and sign-off'!A51,'Summary and sign-off'!A50)</f>
        <v>Check - each entry provides sufficient information</v>
      </c>
      <c r="E42" s="137"/>
      <c r="F42" s="17"/>
    </row>
    <row r="43" spans="1:6" ht="10.5" customHeight="1" x14ac:dyDescent="0.2">
      <c r="A43" s="17"/>
      <c r="B43" s="19"/>
      <c r="C43" s="17"/>
      <c r="D43" s="17"/>
      <c r="E43" s="17"/>
      <c r="F43" s="17"/>
    </row>
    <row r="44" spans="1:6" ht="24.75" customHeight="1" x14ac:dyDescent="0.2">
      <c r="A44" s="139" t="s">
        <v>159</v>
      </c>
      <c r="B44" s="139"/>
      <c r="C44" s="139"/>
      <c r="D44" s="139"/>
      <c r="E44" s="139"/>
      <c r="F44" s="17"/>
    </row>
    <row r="45" spans="1:6" ht="27" customHeight="1" x14ac:dyDescent="0.2">
      <c r="A45" s="24" t="s">
        <v>119</v>
      </c>
      <c r="B45" s="24" t="s">
        <v>63</v>
      </c>
      <c r="C45" s="24" t="s">
        <v>160</v>
      </c>
      <c r="D45" s="24" t="s">
        <v>161</v>
      </c>
      <c r="E45" s="24" t="s">
        <v>123</v>
      </c>
      <c r="F45" s="28"/>
    </row>
    <row r="46" spans="1:6" s="2" customFormat="1" x14ac:dyDescent="0.2">
      <c r="A46" s="107">
        <v>45971</v>
      </c>
      <c r="B46" s="108">
        <v>435.67</v>
      </c>
      <c r="C46" s="109" t="s">
        <v>162</v>
      </c>
      <c r="D46" s="109" t="s">
        <v>134</v>
      </c>
      <c r="E46" s="110" t="s">
        <v>163</v>
      </c>
      <c r="F46" s="130" t="s">
        <v>164</v>
      </c>
    </row>
    <row r="47" spans="1:6" s="2" customFormat="1" ht="11.25" customHeight="1" x14ac:dyDescent="0.2">
      <c r="A47" s="93"/>
      <c r="B47" s="94"/>
      <c r="C47" s="95"/>
      <c r="D47" s="95"/>
      <c r="E47" s="96"/>
      <c r="F47" s="1"/>
    </row>
    <row r="48" spans="1:6" ht="19.5" customHeight="1" x14ac:dyDescent="0.2">
      <c r="A48" s="70" t="s">
        <v>165</v>
      </c>
      <c r="B48" s="71">
        <f>SUM(B46:B47)</f>
        <v>435.67</v>
      </c>
      <c r="C48" s="120" t="str">
        <f>IF(SUBTOTAL(3,B46:B47)=SUBTOTAL(103,B46:B47),'Summary and sign-off'!$A$48,'Summary and sign-off'!$A$49)</f>
        <v>Check - there are no hidden rows with data</v>
      </c>
      <c r="D48" s="137" t="str">
        <f>IF('Summary and sign-off'!F57='Summary and sign-off'!F54,'Summary and sign-off'!A51,'Summary and sign-off'!A50)</f>
        <v>Check - each entry provides sufficient information</v>
      </c>
      <c r="E48" s="137"/>
      <c r="F48" s="17"/>
    </row>
    <row r="49" spans="1:6" ht="10.5" customHeight="1" x14ac:dyDescent="0.2">
      <c r="A49" s="17"/>
      <c r="B49" s="56"/>
      <c r="C49" s="19"/>
      <c r="D49" s="17"/>
      <c r="E49" s="17"/>
      <c r="F49" s="17"/>
    </row>
    <row r="50" spans="1:6" ht="34.5" customHeight="1" x14ac:dyDescent="0.2">
      <c r="A50" s="31" t="s">
        <v>166</v>
      </c>
      <c r="B50" s="57">
        <f>B22+B42+B48</f>
        <v>7745.880000000001</v>
      </c>
      <c r="C50" s="32"/>
      <c r="D50" s="32"/>
      <c r="E50" s="32"/>
      <c r="F50" s="17"/>
    </row>
    <row r="51" spans="1:6" x14ac:dyDescent="0.2">
      <c r="A51" s="17"/>
      <c r="B51" s="19"/>
      <c r="C51" s="17"/>
      <c r="D51" s="17"/>
      <c r="E51" s="17"/>
      <c r="F51" s="17"/>
    </row>
    <row r="52" spans="1:6" x14ac:dyDescent="0.2">
      <c r="A52" s="18" t="s">
        <v>74</v>
      </c>
      <c r="B52" s="19"/>
      <c r="C52" s="17"/>
      <c r="D52" s="17"/>
      <c r="E52" s="17"/>
      <c r="F52" s="17"/>
    </row>
    <row r="53" spans="1:6" ht="12.6" customHeight="1" x14ac:dyDescent="0.2">
      <c r="A53" s="20" t="s">
        <v>167</v>
      </c>
      <c r="F53" s="17"/>
    </row>
    <row r="54" spans="1:6" ht="12.95" customHeight="1" x14ac:dyDescent="0.2">
      <c r="A54" s="20" t="s">
        <v>168</v>
      </c>
      <c r="B54" s="17"/>
      <c r="D54" s="17"/>
      <c r="F54" s="17"/>
    </row>
    <row r="55" spans="1:6" x14ac:dyDescent="0.2">
      <c r="A55" s="20" t="s">
        <v>169</v>
      </c>
      <c r="F55" s="17"/>
    </row>
    <row r="56" spans="1:6" x14ac:dyDescent="0.2">
      <c r="A56" s="20" t="s">
        <v>80</v>
      </c>
      <c r="B56" s="19"/>
      <c r="C56" s="17"/>
      <c r="D56" s="17"/>
      <c r="E56" s="17"/>
      <c r="F56" s="17"/>
    </row>
    <row r="57" spans="1:6" ht="12.95" customHeight="1" x14ac:dyDescent="0.2">
      <c r="A57" s="20" t="s">
        <v>170</v>
      </c>
      <c r="B57" s="17"/>
      <c r="D57" s="17"/>
      <c r="F57" s="17"/>
    </row>
    <row r="58" spans="1:6" x14ac:dyDescent="0.2">
      <c r="A58" s="20" t="s">
        <v>171</v>
      </c>
      <c r="F58" s="17"/>
    </row>
    <row r="59" spans="1:6" x14ac:dyDescent="0.2">
      <c r="A59" s="20" t="s">
        <v>172</v>
      </c>
      <c r="B59" s="20"/>
      <c r="C59" s="20"/>
      <c r="D59" s="20"/>
      <c r="F59" s="17"/>
    </row>
    <row r="60" spans="1:6" x14ac:dyDescent="0.2">
      <c r="A60" s="26"/>
      <c r="B60" s="17"/>
      <c r="C60" s="17"/>
      <c r="D60" s="17"/>
      <c r="E60" s="17"/>
      <c r="F60" s="17"/>
    </row>
    <row r="61" spans="1:6" hidden="1" x14ac:dyDescent="0.2">
      <c r="A61" s="26"/>
      <c r="B61" s="17"/>
      <c r="C61" s="17"/>
      <c r="D61" s="17"/>
      <c r="E61" s="17"/>
      <c r="F61" s="17"/>
    </row>
    <row r="62" spans="1:6" x14ac:dyDescent="0.2"/>
    <row r="63" spans="1:6" x14ac:dyDescent="0.2"/>
    <row r="64" spans="1:6" x14ac:dyDescent="0.2"/>
    <row r="65" spans="1:6" x14ac:dyDescent="0.2"/>
    <row r="66" spans="1:6" ht="12.75" hidden="1" customHeight="1" x14ac:dyDescent="0.2"/>
    <row r="67" spans="1:6" x14ac:dyDescent="0.2"/>
    <row r="68" spans="1:6" x14ac:dyDescent="0.2"/>
    <row r="69" spans="1:6" hidden="1" x14ac:dyDescent="0.2">
      <c r="A69" s="26"/>
      <c r="B69" s="17"/>
      <c r="C69" s="17"/>
      <c r="D69" s="17"/>
      <c r="E69" s="17"/>
      <c r="F69" s="17"/>
    </row>
    <row r="70" spans="1:6" hidden="1" x14ac:dyDescent="0.2">
      <c r="A70" s="26"/>
      <c r="B70" s="17"/>
      <c r="C70" s="17"/>
      <c r="D70" s="17"/>
      <c r="E70" s="17"/>
      <c r="F70" s="17"/>
    </row>
    <row r="71" spans="1:6" hidden="1" x14ac:dyDescent="0.2">
      <c r="A71" s="26"/>
      <c r="B71" s="17"/>
      <c r="C71" s="17"/>
      <c r="D71" s="17"/>
      <c r="E71" s="17"/>
      <c r="F71" s="17"/>
    </row>
    <row r="72" spans="1:6" hidden="1" x14ac:dyDescent="0.2">
      <c r="A72" s="26"/>
      <c r="B72" s="17"/>
      <c r="C72" s="17"/>
      <c r="D72" s="17"/>
      <c r="E72" s="17"/>
      <c r="F72" s="17"/>
    </row>
    <row r="73" spans="1:6" hidden="1" x14ac:dyDescent="0.2">
      <c r="A73" s="26"/>
      <c r="B73" s="17"/>
      <c r="C73" s="17"/>
      <c r="D73" s="17"/>
      <c r="E73" s="17"/>
      <c r="F73" s="17"/>
    </row>
    <row r="74" spans="1:6" x14ac:dyDescent="0.2"/>
    <row r="75" spans="1:6" x14ac:dyDescent="0.2"/>
    <row r="76" spans="1:6" x14ac:dyDescent="0.2"/>
    <row r="77" spans="1:6" x14ac:dyDescent="0.2"/>
    <row r="78" spans="1:6" x14ac:dyDescent="0.2"/>
    <row r="79" spans="1:6" x14ac:dyDescent="0.2"/>
    <row r="80" spans="1:6"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sheetData>
  <sheetProtection sheet="1" formatCells="0" formatRows="0" insertColumns="0" insertRows="0" deleteRows="0"/>
  <mergeCells count="15">
    <mergeCell ref="D48:E48"/>
    <mergeCell ref="A1:E1"/>
    <mergeCell ref="A24:E24"/>
    <mergeCell ref="A44:E44"/>
    <mergeCell ref="B2:E2"/>
    <mergeCell ref="B3:E3"/>
    <mergeCell ref="B4:E4"/>
    <mergeCell ref="A8:E8"/>
    <mergeCell ref="A9:E9"/>
    <mergeCell ref="B6:E6"/>
    <mergeCell ref="D22:E22"/>
    <mergeCell ref="D42:E42"/>
    <mergeCell ref="A10:E10"/>
    <mergeCell ref="B7:E7"/>
    <mergeCell ref="B5:E5"/>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47"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45 A25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46 A16:A17"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Travel</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B13:B14 B16:B17 B46:B47</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33"/>
  <sheetViews>
    <sheetView topLeftCell="B1" zoomScaleNormal="100" workbookViewId="0">
      <selection activeCell="B7" sqref="B7:E7"/>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9.28515625" customWidth="1"/>
    <col min="7" max="10" width="9.140625" hidden="1" customWidth="1"/>
    <col min="11" max="13" width="0" hidden="1" customWidth="1"/>
  </cols>
  <sheetData>
    <row r="1" spans="1:6" ht="26.25" customHeight="1" x14ac:dyDescent="0.2">
      <c r="A1" s="138" t="s">
        <v>110</v>
      </c>
      <c r="B1" s="138"/>
      <c r="C1" s="138"/>
      <c r="D1" s="138"/>
      <c r="E1" s="138"/>
    </row>
    <row r="2" spans="1:6" ht="21" customHeight="1" x14ac:dyDescent="0.2">
      <c r="A2" s="3" t="s">
        <v>111</v>
      </c>
      <c r="B2" s="140" t="str">
        <f>'Summary and sign-off'!B2:F2</f>
        <v>Cancer Control Agency - Te Aho o Te Kahu</v>
      </c>
      <c r="C2" s="140"/>
      <c r="D2" s="140"/>
      <c r="E2" s="140"/>
    </row>
    <row r="3" spans="1:6" ht="31.5" x14ac:dyDescent="0.2">
      <c r="A3" s="3" t="s">
        <v>112</v>
      </c>
      <c r="B3" s="140" t="str">
        <f>'Summary and sign-off'!B3:F3</f>
        <v>Rami Rahal</v>
      </c>
      <c r="C3" s="140"/>
      <c r="D3" s="140"/>
      <c r="E3" s="140"/>
    </row>
    <row r="4" spans="1:6" ht="21" customHeight="1" x14ac:dyDescent="0.2">
      <c r="A4" s="3" t="s">
        <v>113</v>
      </c>
      <c r="B4" s="140">
        <f>'Summary and sign-off'!B4:F4</f>
        <v>45839</v>
      </c>
      <c r="C4" s="140"/>
      <c r="D4" s="140"/>
      <c r="E4" s="140"/>
    </row>
    <row r="5" spans="1:6" ht="21" customHeight="1" x14ac:dyDescent="0.2">
      <c r="A5" s="3" t="s">
        <v>114</v>
      </c>
      <c r="B5" s="140">
        <f>'Summary and sign-off'!B5:F5</f>
        <v>46022</v>
      </c>
      <c r="C5" s="140"/>
      <c r="D5" s="140"/>
      <c r="E5" s="140"/>
    </row>
    <row r="6" spans="1:6" ht="21" customHeight="1" x14ac:dyDescent="0.2">
      <c r="A6" s="3" t="s">
        <v>115</v>
      </c>
      <c r="B6" s="132"/>
      <c r="C6" s="132"/>
      <c r="D6" s="132"/>
      <c r="E6" s="132"/>
    </row>
    <row r="7" spans="1:6" ht="21" customHeight="1" x14ac:dyDescent="0.2">
      <c r="A7" s="3" t="s">
        <v>56</v>
      </c>
      <c r="B7" s="132" t="s">
        <v>84</v>
      </c>
      <c r="C7" s="132"/>
      <c r="D7" s="132"/>
      <c r="E7" s="132"/>
    </row>
    <row r="8" spans="1:6" ht="35.25" customHeight="1" x14ac:dyDescent="0.25">
      <c r="A8" s="148" t="s">
        <v>173</v>
      </c>
      <c r="B8" s="148"/>
      <c r="C8" s="149"/>
      <c r="D8" s="149"/>
      <c r="E8" s="149"/>
      <c r="F8" s="27"/>
    </row>
    <row r="9" spans="1:6" ht="35.25" customHeight="1" x14ac:dyDescent="0.25">
      <c r="A9" s="146" t="s">
        <v>174</v>
      </c>
      <c r="B9" s="147"/>
      <c r="C9" s="147"/>
      <c r="D9" s="147"/>
      <c r="E9" s="147"/>
      <c r="F9" s="27"/>
    </row>
    <row r="10" spans="1:6" ht="27" customHeight="1" x14ac:dyDescent="0.2">
      <c r="A10" s="24" t="s">
        <v>175</v>
      </c>
      <c r="B10" s="24" t="s">
        <v>63</v>
      </c>
      <c r="C10" s="24" t="s">
        <v>176</v>
      </c>
      <c r="D10" s="24" t="s">
        <v>177</v>
      </c>
      <c r="E10" s="24" t="s">
        <v>123</v>
      </c>
      <c r="F10" s="20"/>
    </row>
    <row r="11" spans="1:6" s="2" customFormat="1" x14ac:dyDescent="0.2">
      <c r="A11" s="111"/>
      <c r="B11" s="108">
        <v>0</v>
      </c>
      <c r="C11" s="112"/>
      <c r="D11" s="112"/>
      <c r="E11" s="113"/>
    </row>
    <row r="12" spans="1:6" s="2" customFormat="1" x14ac:dyDescent="0.2">
      <c r="A12" s="107"/>
      <c r="B12" s="108"/>
      <c r="C12" s="112"/>
      <c r="D12" s="112"/>
      <c r="E12" s="113"/>
    </row>
    <row r="13" spans="1:6" s="2" customFormat="1" x14ac:dyDescent="0.2">
      <c r="A13" s="107"/>
      <c r="B13" s="108"/>
      <c r="C13" s="112"/>
      <c r="D13" s="112"/>
      <c r="E13" s="113"/>
    </row>
    <row r="14" spans="1:6" s="2" customFormat="1" x14ac:dyDescent="0.2">
      <c r="A14" s="107"/>
      <c r="B14" s="108"/>
      <c r="C14" s="112"/>
      <c r="D14" s="112"/>
      <c r="E14" s="113"/>
    </row>
    <row r="15" spans="1:6" s="2" customFormat="1" x14ac:dyDescent="0.2">
      <c r="A15" s="107"/>
      <c r="B15" s="108"/>
      <c r="C15" s="112"/>
      <c r="D15" s="112"/>
      <c r="E15" s="113"/>
    </row>
    <row r="16" spans="1:6" s="2" customFormat="1" x14ac:dyDescent="0.2">
      <c r="A16" s="107"/>
      <c r="B16" s="108"/>
      <c r="C16" s="112"/>
      <c r="D16" s="112"/>
      <c r="E16" s="113"/>
    </row>
    <row r="17" spans="1:6" s="2" customFormat="1" x14ac:dyDescent="0.2">
      <c r="A17" s="107"/>
      <c r="B17" s="108"/>
      <c r="C17" s="112"/>
      <c r="D17" s="112"/>
      <c r="E17" s="113"/>
    </row>
    <row r="18" spans="1:6" s="2" customFormat="1" x14ac:dyDescent="0.2">
      <c r="A18" s="107"/>
      <c r="B18" s="108"/>
      <c r="C18" s="112"/>
      <c r="D18" s="112"/>
      <c r="E18" s="113"/>
    </row>
    <row r="19" spans="1:6" s="2" customFormat="1" x14ac:dyDescent="0.2">
      <c r="A19" s="107"/>
      <c r="B19" s="108"/>
      <c r="C19" s="112"/>
      <c r="D19" s="112"/>
      <c r="E19" s="113"/>
    </row>
    <row r="20" spans="1:6" s="2" customFormat="1" x14ac:dyDescent="0.2">
      <c r="A20" s="107"/>
      <c r="B20" s="108"/>
      <c r="C20" s="112"/>
      <c r="D20" s="112"/>
      <c r="E20" s="113"/>
    </row>
    <row r="21" spans="1:6" s="2" customFormat="1" x14ac:dyDescent="0.2">
      <c r="A21" s="107"/>
      <c r="B21" s="108"/>
      <c r="C21" s="112"/>
      <c r="D21" s="112"/>
      <c r="E21" s="113"/>
    </row>
    <row r="22" spans="1:6" s="2" customFormat="1" x14ac:dyDescent="0.2">
      <c r="A22" s="111"/>
      <c r="B22" s="108"/>
      <c r="C22" s="112"/>
      <c r="D22" s="112"/>
      <c r="E22" s="113"/>
    </row>
    <row r="23" spans="1:6" s="2" customFormat="1" x14ac:dyDescent="0.2">
      <c r="A23" s="111"/>
      <c r="B23" s="108"/>
      <c r="C23" s="112"/>
      <c r="D23" s="112"/>
      <c r="E23" s="113"/>
    </row>
    <row r="24" spans="1:6" s="2" customFormat="1" ht="11.25" hidden="1" customHeight="1" x14ac:dyDescent="0.2">
      <c r="A24" s="97"/>
      <c r="B24" s="94"/>
      <c r="C24" s="98"/>
      <c r="D24" s="98"/>
      <c r="E24" s="99"/>
    </row>
    <row r="25" spans="1:6" ht="34.5" customHeight="1" x14ac:dyDescent="0.2">
      <c r="A25" s="52" t="s">
        <v>178</v>
      </c>
      <c r="B25" s="61">
        <f>SUM(B11:B24)</f>
        <v>0</v>
      </c>
      <c r="C25" s="69" t="str">
        <f>IF(SUBTOTAL(3,B11:B24)=SUBTOTAL(103,B11:B24),'Summary and sign-off'!$A$48,'Summary and sign-off'!$A$49)</f>
        <v>Check - there are no hidden rows with data</v>
      </c>
      <c r="D25" s="137" t="str">
        <f>IF('Summary and sign-off'!F58='Summary and sign-off'!F54,'Summary and sign-off'!A51,'Summary and sign-off'!A50)</f>
        <v>Not all lines have an entry for "Cost in NZ$" and "Type of expense"</v>
      </c>
      <c r="E25" s="137"/>
      <c r="F25" s="2"/>
    </row>
    <row r="26" spans="1:6" x14ac:dyDescent="0.2">
      <c r="A26" s="18"/>
      <c r="B26" s="17"/>
      <c r="C26" s="17"/>
      <c r="D26" s="17"/>
      <c r="E26" s="17"/>
    </row>
    <row r="27" spans="1:6" x14ac:dyDescent="0.2">
      <c r="A27" s="18" t="s">
        <v>74</v>
      </c>
      <c r="B27" s="19"/>
      <c r="C27" s="17"/>
      <c r="D27" s="17"/>
      <c r="E27" s="17"/>
    </row>
    <row r="28" spans="1:6" ht="12.75" customHeight="1" x14ac:dyDescent="0.2">
      <c r="A28" s="20" t="s">
        <v>179</v>
      </c>
      <c r="B28" s="20"/>
      <c r="C28" s="20"/>
      <c r="D28" s="20"/>
      <c r="E28" s="20"/>
    </row>
    <row r="29" spans="1:6" x14ac:dyDescent="0.2">
      <c r="A29" s="20" t="s">
        <v>180</v>
      </c>
      <c r="B29" s="20"/>
      <c r="C29" s="28"/>
      <c r="D29" s="28"/>
      <c r="E29" s="28"/>
    </row>
    <row r="30" spans="1:6" x14ac:dyDescent="0.2">
      <c r="A30" s="20" t="s">
        <v>80</v>
      </c>
      <c r="B30" s="19"/>
      <c r="C30" s="17"/>
      <c r="D30" s="17"/>
      <c r="E30" s="17"/>
      <c r="F30" s="17"/>
    </row>
    <row r="31" spans="1:6" x14ac:dyDescent="0.2">
      <c r="A31" s="20" t="s">
        <v>181</v>
      </c>
      <c r="B31" s="20"/>
      <c r="C31" s="28"/>
      <c r="D31" s="28"/>
      <c r="E31" s="28"/>
    </row>
    <row r="32" spans="1:6" ht="12.75" customHeight="1" x14ac:dyDescent="0.2">
      <c r="A32" s="20" t="s">
        <v>182</v>
      </c>
      <c r="B32" s="20"/>
      <c r="C32" s="22"/>
      <c r="D32" s="22"/>
      <c r="E32" s="22"/>
    </row>
    <row r="33" spans="1:5" x14ac:dyDescent="0.2">
      <c r="A33" s="17"/>
      <c r="B33" s="17"/>
      <c r="C33" s="17"/>
      <c r="D33" s="17"/>
      <c r="E33" s="17"/>
    </row>
  </sheetData>
  <sheetProtection sheet="1" formatCells="0" insertRows="0" deleteRows="0"/>
  <mergeCells count="10">
    <mergeCell ref="D25:E25"/>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B11:B24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39"/>
  <sheetViews>
    <sheetView zoomScaleNormal="100" workbookViewId="0">
      <selection activeCell="C19" sqref="C19"/>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6.85546875" customWidth="1"/>
    <col min="7" max="10" width="9.140625" hidden="1" customWidth="1"/>
    <col min="11" max="13" width="0" hidden="1" customWidth="1"/>
    <col min="14" max="16384" width="9.140625" hidden="1"/>
  </cols>
  <sheetData>
    <row r="1" spans="1:6" ht="26.25" customHeight="1" x14ac:dyDescent="0.2">
      <c r="A1" s="138" t="s">
        <v>110</v>
      </c>
      <c r="B1" s="138"/>
      <c r="C1" s="138"/>
      <c r="D1" s="138"/>
      <c r="E1" s="138"/>
    </row>
    <row r="2" spans="1:6" ht="21" customHeight="1" x14ac:dyDescent="0.2">
      <c r="A2" s="3" t="s">
        <v>111</v>
      </c>
      <c r="B2" s="140" t="str">
        <f>'Summary and sign-off'!B2:F2</f>
        <v>Cancer Control Agency - Te Aho o Te Kahu</v>
      </c>
      <c r="C2" s="140"/>
      <c r="D2" s="140"/>
      <c r="E2" s="140"/>
    </row>
    <row r="3" spans="1:6" ht="31.5" x14ac:dyDescent="0.2">
      <c r="A3" s="3" t="s">
        <v>183</v>
      </c>
      <c r="B3" s="140" t="str">
        <f>'Summary and sign-off'!B3:F3</f>
        <v>Rami Rahal</v>
      </c>
      <c r="C3" s="140"/>
      <c r="D3" s="140"/>
      <c r="E3" s="140"/>
    </row>
    <row r="4" spans="1:6" ht="21" customHeight="1" x14ac:dyDescent="0.2">
      <c r="A4" s="3" t="s">
        <v>113</v>
      </c>
      <c r="B4" s="140">
        <f>'Summary and sign-off'!B4:F4</f>
        <v>45839</v>
      </c>
      <c r="C4" s="140"/>
      <c r="D4" s="140"/>
      <c r="E4" s="140"/>
    </row>
    <row r="5" spans="1:6" ht="21" customHeight="1" x14ac:dyDescent="0.2">
      <c r="A5" s="3" t="s">
        <v>114</v>
      </c>
      <c r="B5" s="140">
        <f>'Summary and sign-off'!B5:F5</f>
        <v>46022</v>
      </c>
      <c r="C5" s="140"/>
      <c r="D5" s="140"/>
      <c r="E5" s="140"/>
    </row>
    <row r="6" spans="1:6" ht="21" customHeight="1" x14ac:dyDescent="0.2">
      <c r="A6" s="3" t="s">
        <v>115</v>
      </c>
      <c r="B6" s="132" t="s">
        <v>82</v>
      </c>
      <c r="C6" s="132"/>
      <c r="D6" s="132"/>
      <c r="E6" s="132"/>
      <c r="F6" s="23"/>
    </row>
    <row r="7" spans="1:6" ht="21" customHeight="1" x14ac:dyDescent="0.2">
      <c r="A7" s="3" t="s">
        <v>56</v>
      </c>
      <c r="B7" s="132" t="s">
        <v>84</v>
      </c>
      <c r="C7" s="132"/>
      <c r="D7" s="132"/>
      <c r="E7" s="132"/>
      <c r="F7" s="23"/>
    </row>
    <row r="8" spans="1:6" ht="35.25" customHeight="1" x14ac:dyDescent="0.2">
      <c r="A8" s="142" t="s">
        <v>184</v>
      </c>
      <c r="B8" s="142"/>
      <c r="C8" s="149"/>
      <c r="D8" s="149"/>
      <c r="E8" s="149"/>
    </row>
    <row r="9" spans="1:6" ht="35.25" customHeight="1" x14ac:dyDescent="0.2">
      <c r="A9" s="150" t="s">
        <v>185</v>
      </c>
      <c r="B9" s="151"/>
      <c r="C9" s="151"/>
      <c r="D9" s="151"/>
      <c r="E9" s="151"/>
    </row>
    <row r="10" spans="1:6" ht="27" customHeight="1" x14ac:dyDescent="0.2">
      <c r="A10" s="24" t="s">
        <v>119</v>
      </c>
      <c r="B10" s="24" t="s">
        <v>63</v>
      </c>
      <c r="C10" s="24" t="s">
        <v>186</v>
      </c>
      <c r="D10" s="24" t="s">
        <v>187</v>
      </c>
      <c r="E10" s="24" t="s">
        <v>123</v>
      </c>
      <c r="F10" s="20"/>
    </row>
    <row r="11" spans="1:6" s="2" customFormat="1" hidden="1" x14ac:dyDescent="0.2">
      <c r="A11" s="97"/>
      <c r="B11" s="94"/>
      <c r="C11" s="98"/>
      <c r="D11" s="98"/>
      <c r="E11" s="99"/>
    </row>
    <row r="12" spans="1:6" s="2" customFormat="1" x14ac:dyDescent="0.2">
      <c r="A12" s="107">
        <v>45993</v>
      </c>
      <c r="B12" s="108">
        <v>350</v>
      </c>
      <c r="C12" s="112" t="s">
        <v>188</v>
      </c>
      <c r="D12" s="112" t="s">
        <v>189</v>
      </c>
      <c r="E12" s="113"/>
    </row>
    <row r="13" spans="1:6" s="2" customFormat="1" x14ac:dyDescent="0.2">
      <c r="A13" s="107">
        <v>46002</v>
      </c>
      <c r="B13" s="108">
        <v>350</v>
      </c>
      <c r="C13" s="112" t="s">
        <v>188</v>
      </c>
      <c r="D13" s="112" t="s">
        <v>189</v>
      </c>
      <c r="E13" s="113"/>
    </row>
    <row r="14" spans="1:6" s="2" customFormat="1" x14ac:dyDescent="0.2">
      <c r="A14" s="107">
        <v>45964</v>
      </c>
      <c r="B14" s="108">
        <v>350</v>
      </c>
      <c r="C14" s="112" t="s">
        <v>188</v>
      </c>
      <c r="D14" s="112" t="s">
        <v>189</v>
      </c>
      <c r="E14" s="113"/>
    </row>
    <row r="15" spans="1:6" s="2" customFormat="1" x14ac:dyDescent="0.2">
      <c r="A15" s="107">
        <v>45931</v>
      </c>
      <c r="B15" s="108">
        <v>350</v>
      </c>
      <c r="C15" s="112" t="s">
        <v>188</v>
      </c>
      <c r="D15" s="112" t="s">
        <v>189</v>
      </c>
      <c r="E15" s="113"/>
    </row>
    <row r="16" spans="1:6" s="2" customFormat="1" x14ac:dyDescent="0.2">
      <c r="A16" s="107">
        <v>45904</v>
      </c>
      <c r="B16" s="108">
        <v>350</v>
      </c>
      <c r="C16" s="112" t="s">
        <v>188</v>
      </c>
      <c r="D16" s="112" t="s">
        <v>189</v>
      </c>
      <c r="E16" s="113"/>
    </row>
    <row r="17" spans="1:6" s="2" customFormat="1" x14ac:dyDescent="0.2">
      <c r="A17" s="107">
        <v>45845</v>
      </c>
      <c r="B17" s="108">
        <v>350</v>
      </c>
      <c r="C17" s="112" t="s">
        <v>190</v>
      </c>
      <c r="D17" s="112" t="s">
        <v>189</v>
      </c>
      <c r="E17" s="113"/>
    </row>
    <row r="18" spans="1:6" s="2" customFormat="1" x14ac:dyDescent="0.2">
      <c r="A18" s="107"/>
      <c r="B18" s="108"/>
      <c r="C18" s="112"/>
      <c r="D18" s="112"/>
      <c r="E18" s="113"/>
    </row>
    <row r="19" spans="1:6" s="2" customFormat="1" x14ac:dyDescent="0.2">
      <c r="A19" s="107"/>
      <c r="B19" s="108"/>
      <c r="C19" s="112"/>
      <c r="D19" s="112"/>
      <c r="E19" s="113"/>
    </row>
    <row r="20" spans="1:6" s="2" customFormat="1" x14ac:dyDescent="0.2">
      <c r="A20" s="107"/>
      <c r="B20" s="108"/>
      <c r="C20" s="112"/>
      <c r="D20" s="112"/>
      <c r="E20" s="113"/>
    </row>
    <row r="21" spans="1:6" s="2" customFormat="1" x14ac:dyDescent="0.2">
      <c r="A21" s="111"/>
      <c r="B21" s="108"/>
      <c r="C21" s="112"/>
      <c r="D21" s="112"/>
      <c r="E21" s="113"/>
    </row>
    <row r="22" spans="1:6" s="2" customFormat="1" x14ac:dyDescent="0.2">
      <c r="A22" s="111"/>
      <c r="B22" s="108"/>
      <c r="C22" s="112"/>
      <c r="D22" s="112"/>
      <c r="E22" s="113"/>
    </row>
    <row r="23" spans="1:6" s="2" customFormat="1" hidden="1" x14ac:dyDescent="0.2">
      <c r="A23" s="97"/>
      <c r="B23" s="94"/>
      <c r="C23" s="98"/>
      <c r="D23" s="98"/>
      <c r="E23" s="99"/>
    </row>
    <row r="24" spans="1:6" ht="34.5" customHeight="1" x14ac:dyDescent="0.2">
      <c r="A24" s="52" t="s">
        <v>191</v>
      </c>
      <c r="B24" s="61">
        <f>SUM(B11:B23)</f>
        <v>2100</v>
      </c>
      <c r="C24" s="69" t="str">
        <f>IF(SUBTOTAL(3,B11:B23)=SUBTOTAL(103,B11:B23),'Summary and sign-off'!$A$48,'Summary and sign-off'!$A$49)</f>
        <v>Check - there are no hidden rows with data</v>
      </c>
      <c r="D24" s="137" t="str">
        <f>IF('Summary and sign-off'!F59='Summary and sign-off'!F54,'Summary and sign-off'!A51,'Summary and sign-off'!A50)</f>
        <v>Check - each entry provides sufficient information</v>
      </c>
      <c r="E24" s="137"/>
    </row>
    <row r="25" spans="1:6" ht="14.1" customHeight="1" x14ac:dyDescent="0.2">
      <c r="B25" s="17"/>
      <c r="C25" s="17"/>
      <c r="D25" s="17"/>
      <c r="E25" s="17"/>
    </row>
    <row r="26" spans="1:6" x14ac:dyDescent="0.2">
      <c r="A26" s="18" t="s">
        <v>192</v>
      </c>
      <c r="B26" s="17"/>
      <c r="C26" s="17"/>
      <c r="D26" s="17"/>
      <c r="E26" s="17"/>
    </row>
    <row r="27" spans="1:6" ht="12.6" customHeight="1" x14ac:dyDescent="0.2">
      <c r="A27" s="20" t="s">
        <v>167</v>
      </c>
      <c r="B27" s="17"/>
      <c r="C27" s="17"/>
      <c r="D27" s="17"/>
      <c r="E27" s="17"/>
    </row>
    <row r="28" spans="1:6" x14ac:dyDescent="0.2">
      <c r="A28" s="20" t="s">
        <v>80</v>
      </c>
      <c r="B28" s="19"/>
      <c r="C28" s="17"/>
      <c r="D28" s="17"/>
      <c r="E28" s="17"/>
      <c r="F28" s="17"/>
    </row>
    <row r="29" spans="1:6" x14ac:dyDescent="0.2">
      <c r="A29" s="20" t="s">
        <v>181</v>
      </c>
      <c r="C29" s="17"/>
      <c r="D29" s="17"/>
      <c r="E29" s="17"/>
      <c r="F29" s="17"/>
    </row>
    <row r="30" spans="1:6" ht="12.75" customHeight="1" x14ac:dyDescent="0.2">
      <c r="A30" s="20" t="s">
        <v>182</v>
      </c>
      <c r="B30" s="25"/>
      <c r="C30" s="22"/>
      <c r="D30" s="22"/>
      <c r="E30" s="22"/>
      <c r="F30" s="22"/>
    </row>
    <row r="31" spans="1:6" x14ac:dyDescent="0.2">
      <c r="B31" s="26"/>
      <c r="C31" s="17"/>
      <c r="D31" s="17"/>
      <c r="E31" s="17"/>
    </row>
    <row r="32" spans="1:6" hidden="1" x14ac:dyDescent="0.2">
      <c r="A32" s="17"/>
      <c r="B32" s="17"/>
      <c r="C32" s="17"/>
      <c r="D32" s="17"/>
    </row>
    <row r="33" spans="1:5" ht="12.75" hidden="1" customHeight="1" x14ac:dyDescent="0.2"/>
    <row r="34" spans="1:5" hidden="1" x14ac:dyDescent="0.2">
      <c r="A34" s="17"/>
      <c r="B34" s="17"/>
      <c r="C34" s="17"/>
      <c r="D34" s="17"/>
      <c r="E34" s="17"/>
    </row>
    <row r="35" spans="1:5" hidden="1" x14ac:dyDescent="0.2">
      <c r="A35" s="17"/>
      <c r="B35" s="17"/>
      <c r="C35" s="17"/>
      <c r="D35" s="17"/>
      <c r="E35" s="17"/>
    </row>
    <row r="36" spans="1:5" hidden="1" x14ac:dyDescent="0.2">
      <c r="A36" s="17"/>
      <c r="B36" s="17"/>
      <c r="C36" s="17"/>
      <c r="D36" s="17"/>
      <c r="E36" s="17"/>
    </row>
    <row r="37" spans="1:5" hidden="1" x14ac:dyDescent="0.2">
      <c r="A37" s="17"/>
      <c r="B37" s="17"/>
      <c r="C37" s="17"/>
      <c r="D37" s="17"/>
      <c r="E37" s="17"/>
    </row>
    <row r="38" spans="1:5" hidden="1" x14ac:dyDescent="0.2">
      <c r="A38" s="17"/>
      <c r="B38" s="17"/>
      <c r="C38" s="17"/>
      <c r="D38" s="17"/>
      <c r="E38" s="17"/>
    </row>
    <row r="39" spans="1:5" x14ac:dyDescent="0.2"/>
  </sheetData>
  <sheetProtection sheet="1" formatCells="0" insertRows="0" deleteRows="0"/>
  <mergeCells count="10">
    <mergeCell ref="D24:E24"/>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3"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B11:B23</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45"/>
  <sheetViews>
    <sheetView zoomScaleNormal="100" workbookViewId="0">
      <selection activeCell="B16" sqref="B16"/>
    </sheetView>
  </sheetViews>
  <sheetFormatPr defaultColWidth="0" defaultRowHeight="12.75" zeroHeight="1" x14ac:dyDescent="0.2"/>
  <cols>
    <col min="1" max="1" width="35.7109375" customWidth="1"/>
    <col min="2" max="2" width="46.85546875" customWidth="1"/>
    <col min="3" max="3" width="22.140625" customWidth="1"/>
    <col min="4" max="4" width="25.42578125" customWidth="1"/>
    <col min="5" max="6" width="35.7109375" customWidth="1"/>
    <col min="7" max="7" width="38" customWidth="1"/>
    <col min="8" max="10" width="9.140625" hidden="1" customWidth="1"/>
    <col min="11" max="15" width="0" hidden="1" customWidth="1"/>
  </cols>
  <sheetData>
    <row r="1" spans="1:6" ht="26.25" customHeight="1" x14ac:dyDescent="0.2">
      <c r="A1" s="138" t="s">
        <v>193</v>
      </c>
      <c r="B1" s="138"/>
      <c r="C1" s="138"/>
      <c r="D1" s="138"/>
      <c r="E1" s="138"/>
      <c r="F1" s="138"/>
    </row>
    <row r="2" spans="1:6" ht="21" customHeight="1" x14ac:dyDescent="0.2">
      <c r="A2" s="3" t="s">
        <v>111</v>
      </c>
      <c r="B2" s="140" t="str">
        <f>'Summary and sign-off'!B2:F2</f>
        <v>Cancer Control Agency - Te Aho o Te Kahu</v>
      </c>
      <c r="C2" s="140"/>
      <c r="D2" s="140"/>
      <c r="E2" s="140"/>
      <c r="F2" s="140"/>
    </row>
    <row r="3" spans="1:6" ht="31.5" x14ac:dyDescent="0.2">
      <c r="A3" s="3" t="s">
        <v>112</v>
      </c>
      <c r="B3" s="140" t="str">
        <f>'Summary and sign-off'!B3:F3</f>
        <v>Rami Rahal</v>
      </c>
      <c r="C3" s="140"/>
      <c r="D3" s="140"/>
      <c r="E3" s="140"/>
      <c r="F3" s="140"/>
    </row>
    <row r="4" spans="1:6" ht="21" customHeight="1" x14ac:dyDescent="0.2">
      <c r="A4" s="3" t="s">
        <v>113</v>
      </c>
      <c r="B4" s="140">
        <f>'Summary and sign-off'!B4:F4</f>
        <v>45839</v>
      </c>
      <c r="C4" s="140"/>
      <c r="D4" s="140"/>
      <c r="E4" s="140"/>
      <c r="F4" s="140"/>
    </row>
    <row r="5" spans="1:6" ht="21" customHeight="1" x14ac:dyDescent="0.2">
      <c r="A5" s="3" t="s">
        <v>114</v>
      </c>
      <c r="B5" s="140">
        <f>'Summary and sign-off'!B5:F5</f>
        <v>46022</v>
      </c>
      <c r="C5" s="140"/>
      <c r="D5" s="140"/>
      <c r="E5" s="140"/>
      <c r="F5" s="140"/>
    </row>
    <row r="6" spans="1:6" ht="21" customHeight="1" x14ac:dyDescent="0.2">
      <c r="A6" s="3" t="s">
        <v>194</v>
      </c>
      <c r="B6" s="132"/>
      <c r="C6" s="132"/>
      <c r="D6" s="132"/>
      <c r="E6" s="132"/>
      <c r="F6" s="132"/>
    </row>
    <row r="7" spans="1:6" ht="21" customHeight="1" x14ac:dyDescent="0.2">
      <c r="A7" s="3" t="s">
        <v>56</v>
      </c>
      <c r="B7" s="132"/>
      <c r="C7" s="132"/>
      <c r="D7" s="132"/>
      <c r="E7" s="132"/>
      <c r="F7" s="132"/>
    </row>
    <row r="8" spans="1:6" ht="36" customHeight="1" x14ac:dyDescent="0.2">
      <c r="A8" s="142" t="s">
        <v>195</v>
      </c>
      <c r="B8" s="142"/>
      <c r="C8" s="142"/>
      <c r="D8" s="142"/>
      <c r="E8" s="142"/>
      <c r="F8" s="142"/>
    </row>
    <row r="9" spans="1:6" ht="36" customHeight="1" x14ac:dyDescent="0.2">
      <c r="A9" s="150" t="s">
        <v>196</v>
      </c>
      <c r="B9" s="151"/>
      <c r="C9" s="151"/>
      <c r="D9" s="151"/>
      <c r="E9" s="151"/>
      <c r="F9" s="151"/>
    </row>
    <row r="10" spans="1:6" ht="39" customHeight="1" x14ac:dyDescent="0.2">
      <c r="A10" s="24" t="s">
        <v>119</v>
      </c>
      <c r="B10" s="102" t="s">
        <v>197</v>
      </c>
      <c r="C10" s="102" t="s">
        <v>198</v>
      </c>
      <c r="D10" s="102" t="s">
        <v>199</v>
      </c>
      <c r="E10" s="102" t="s">
        <v>200</v>
      </c>
      <c r="F10" s="102" t="s">
        <v>201</v>
      </c>
    </row>
    <row r="11" spans="1:6" s="2" customFormat="1" ht="38.25" x14ac:dyDescent="0.2">
      <c r="A11" s="107">
        <v>45881</v>
      </c>
      <c r="B11" s="112" t="s">
        <v>202</v>
      </c>
      <c r="C11" s="115" t="s">
        <v>97</v>
      </c>
      <c r="D11" s="112" t="s">
        <v>203</v>
      </c>
      <c r="E11" s="116" t="s">
        <v>95</v>
      </c>
      <c r="F11" s="113"/>
    </row>
    <row r="12" spans="1:6" s="2" customFormat="1" x14ac:dyDescent="0.2">
      <c r="A12" s="107"/>
      <c r="B12" s="114"/>
      <c r="C12" s="115"/>
      <c r="D12" s="114"/>
      <c r="E12" s="116"/>
      <c r="F12" s="117"/>
    </row>
    <row r="13" spans="1:6" s="2" customFormat="1" x14ac:dyDescent="0.2">
      <c r="A13" s="107"/>
      <c r="B13" s="114"/>
      <c r="C13" s="115"/>
      <c r="D13" s="114"/>
      <c r="E13" s="116"/>
      <c r="F13" s="117"/>
    </row>
    <row r="14" spans="1:6" s="2" customFormat="1" x14ac:dyDescent="0.2">
      <c r="A14" s="107"/>
      <c r="B14" s="114"/>
      <c r="C14" s="115"/>
      <c r="D14" s="114"/>
      <c r="E14" s="116"/>
      <c r="F14" s="117"/>
    </row>
    <row r="15" spans="1:6" s="2" customFormat="1" x14ac:dyDescent="0.2">
      <c r="A15" s="107"/>
      <c r="B15" s="114"/>
      <c r="C15" s="115"/>
      <c r="D15" s="114"/>
      <c r="E15" s="116"/>
      <c r="F15" s="117"/>
    </row>
    <row r="16" spans="1:6" s="2" customFormat="1" x14ac:dyDescent="0.2">
      <c r="A16" s="107"/>
      <c r="B16" s="114"/>
      <c r="C16" s="115"/>
      <c r="D16" s="114"/>
      <c r="E16" s="116"/>
      <c r="F16" s="117"/>
    </row>
    <row r="17" spans="1:7" s="2" customFormat="1" x14ac:dyDescent="0.2">
      <c r="A17" s="107"/>
      <c r="B17" s="114"/>
      <c r="C17" s="115"/>
      <c r="D17" s="114"/>
      <c r="E17" s="116"/>
      <c r="F17" s="117"/>
    </row>
    <row r="18" spans="1:7" s="2" customFormat="1" x14ac:dyDescent="0.2">
      <c r="A18" s="107"/>
      <c r="B18" s="114"/>
      <c r="C18" s="115"/>
      <c r="D18" s="114"/>
      <c r="E18" s="116"/>
      <c r="F18" s="117"/>
    </row>
    <row r="19" spans="1:7" s="2" customFormat="1" x14ac:dyDescent="0.2">
      <c r="A19" s="107"/>
      <c r="B19" s="114"/>
      <c r="C19" s="115"/>
      <c r="D19" s="114"/>
      <c r="E19" s="116"/>
      <c r="F19" s="117"/>
    </row>
    <row r="20" spans="1:7" s="2" customFormat="1" x14ac:dyDescent="0.2">
      <c r="A20" s="107"/>
      <c r="B20" s="114"/>
      <c r="C20" s="115"/>
      <c r="D20" s="114"/>
      <c r="E20" s="116"/>
      <c r="F20" s="117"/>
    </row>
    <row r="21" spans="1:7" s="2" customFormat="1" x14ac:dyDescent="0.2">
      <c r="A21" s="107"/>
      <c r="B21" s="114"/>
      <c r="C21" s="115"/>
      <c r="D21" s="114"/>
      <c r="E21" s="116"/>
      <c r="F21" s="117"/>
    </row>
    <row r="22" spans="1:7" s="2" customFormat="1" x14ac:dyDescent="0.2">
      <c r="A22" s="107"/>
      <c r="B22" s="114"/>
      <c r="C22" s="115"/>
      <c r="D22" s="114"/>
      <c r="E22" s="116"/>
      <c r="F22" s="117"/>
    </row>
    <row r="23" spans="1:7" s="2" customFormat="1" x14ac:dyDescent="0.2">
      <c r="A23" s="107"/>
      <c r="B23" s="114"/>
      <c r="C23" s="115"/>
      <c r="D23" s="114"/>
      <c r="E23" s="116"/>
      <c r="F23" s="117"/>
    </row>
    <row r="24" spans="1:7" s="2" customFormat="1" hidden="1" x14ac:dyDescent="0.2">
      <c r="A24" s="93"/>
      <c r="B24" s="98"/>
      <c r="C24" s="100"/>
      <c r="D24" s="98"/>
      <c r="E24" s="101"/>
      <c r="F24" s="99"/>
    </row>
    <row r="25" spans="1:7" ht="34.5" customHeight="1" x14ac:dyDescent="0.2">
      <c r="A25" s="103" t="s">
        <v>204</v>
      </c>
      <c r="B25" s="104" t="s">
        <v>205</v>
      </c>
      <c r="C25" s="105">
        <f>C26+C27</f>
        <v>1</v>
      </c>
      <c r="D25" s="106" t="str">
        <f>IF(SUBTOTAL(3,C11:C24)=SUBTOTAL(103,C11:C24),'Summary and sign-off'!$A$48,'Summary and sign-off'!$A$49)</f>
        <v>Check - there are no hidden rows with data</v>
      </c>
      <c r="E25" s="137" t="str">
        <f>IF('Summary and sign-off'!F60='Summary and sign-off'!F54,'Summary and sign-off'!A52,'Summary and sign-off'!A50)</f>
        <v>Check - each entry provides sufficient information</v>
      </c>
      <c r="F25" s="137"/>
      <c r="G25" s="2"/>
    </row>
    <row r="26" spans="1:7" ht="25.5" customHeight="1" x14ac:dyDescent="0.25">
      <c r="A26" s="53"/>
      <c r="B26" s="54" t="s">
        <v>97</v>
      </c>
      <c r="C26" s="55">
        <f>COUNTIF(C11:C24,'Summary and sign-off'!A45)</f>
        <v>1</v>
      </c>
      <c r="D26" s="14"/>
      <c r="E26" s="15"/>
      <c r="F26" s="16"/>
    </row>
    <row r="27" spans="1:7" ht="25.5" customHeight="1" x14ac:dyDescent="0.25">
      <c r="A27" s="53"/>
      <c r="B27" s="54" t="s">
        <v>98</v>
      </c>
      <c r="C27" s="55">
        <f>COUNTIF(C11:C24,'Summary and sign-off'!A46)</f>
        <v>0</v>
      </c>
      <c r="D27" s="14"/>
      <c r="E27" s="15"/>
      <c r="F27" s="16"/>
    </row>
    <row r="28" spans="1:7" x14ac:dyDescent="0.2">
      <c r="A28" s="17"/>
      <c r="B28" s="18"/>
      <c r="C28" s="17"/>
      <c r="D28" s="19"/>
      <c r="E28" s="19"/>
      <c r="F28" s="17"/>
    </row>
    <row r="29" spans="1:7" x14ac:dyDescent="0.2">
      <c r="A29" s="18" t="s">
        <v>192</v>
      </c>
      <c r="B29" s="18"/>
      <c r="C29" s="18"/>
      <c r="D29" s="18"/>
      <c r="E29" s="18"/>
      <c r="F29" s="18"/>
    </row>
    <row r="30" spans="1:7" ht="12.6" customHeight="1" x14ac:dyDescent="0.2">
      <c r="A30" s="20" t="s">
        <v>167</v>
      </c>
      <c r="B30" s="17"/>
      <c r="C30" s="17"/>
      <c r="D30" s="17"/>
      <c r="E30" s="17"/>
    </row>
    <row r="31" spans="1:7" x14ac:dyDescent="0.2">
      <c r="A31" s="20" t="s">
        <v>80</v>
      </c>
      <c r="B31" s="19"/>
      <c r="C31" s="17"/>
      <c r="D31" s="17"/>
      <c r="E31" s="17"/>
      <c r="F31" s="17"/>
    </row>
    <row r="32" spans="1:7" x14ac:dyDescent="0.2">
      <c r="A32" s="20" t="s">
        <v>206</v>
      </c>
      <c r="B32" s="21"/>
      <c r="C32" s="21"/>
      <c r="D32" s="21"/>
      <c r="E32" s="21"/>
      <c r="F32" s="21"/>
    </row>
    <row r="33" spans="1:6" ht="12.75" customHeight="1" x14ac:dyDescent="0.2">
      <c r="A33" s="20" t="s">
        <v>207</v>
      </c>
      <c r="B33" s="17"/>
      <c r="C33" s="17"/>
      <c r="D33" s="17"/>
      <c r="E33" s="17"/>
      <c r="F33" s="17"/>
    </row>
    <row r="34" spans="1:6" ht="12.95" customHeight="1" x14ac:dyDescent="0.2">
      <c r="A34" s="20" t="s">
        <v>208</v>
      </c>
      <c r="B34" s="17"/>
      <c r="C34" s="17"/>
      <c r="D34" s="17"/>
      <c r="E34" s="17"/>
      <c r="F34" s="17"/>
    </row>
    <row r="35" spans="1:6" x14ac:dyDescent="0.2">
      <c r="A35" s="20" t="s">
        <v>209</v>
      </c>
      <c r="C35" s="17"/>
      <c r="D35" s="17"/>
      <c r="E35" s="17"/>
      <c r="F35" s="17"/>
    </row>
    <row r="36" spans="1:6" ht="12.75" customHeight="1" x14ac:dyDescent="0.2">
      <c r="A36" s="20" t="s">
        <v>182</v>
      </c>
      <c r="B36" s="20"/>
      <c r="C36" s="22"/>
      <c r="D36" s="22"/>
      <c r="E36" s="22"/>
      <c r="F36" s="22"/>
    </row>
    <row r="37" spans="1:6" ht="12.75" customHeight="1" x14ac:dyDescent="0.2">
      <c r="A37" s="20"/>
      <c r="B37" s="20"/>
      <c r="C37" s="22"/>
      <c r="D37" s="22"/>
      <c r="E37" s="22"/>
      <c r="F37" s="22"/>
    </row>
    <row r="38" spans="1:6" ht="12.75" hidden="1" customHeight="1" x14ac:dyDescent="0.2">
      <c r="A38" s="20"/>
      <c r="B38" s="20"/>
      <c r="C38" s="22"/>
      <c r="D38" s="22"/>
      <c r="E38" s="22"/>
      <c r="F38" s="22"/>
    </row>
    <row r="41" spans="1:6" hidden="1" x14ac:dyDescent="0.2">
      <c r="A41" s="18"/>
      <c r="B41" s="18"/>
      <c r="C41" s="18"/>
      <c r="D41" s="18"/>
      <c r="E41" s="18"/>
      <c r="F41" s="18"/>
    </row>
    <row r="42" spans="1:6" hidden="1" x14ac:dyDescent="0.2">
      <c r="A42" s="18"/>
      <c r="B42" s="18"/>
      <c r="C42" s="18"/>
      <c r="D42" s="18"/>
      <c r="E42" s="18"/>
      <c r="F42" s="18"/>
    </row>
    <row r="43" spans="1:6" hidden="1" x14ac:dyDescent="0.2">
      <c r="A43" s="18"/>
      <c r="B43" s="18"/>
      <c r="C43" s="18"/>
      <c r="D43" s="18"/>
      <c r="E43" s="18"/>
      <c r="F43" s="18"/>
    </row>
    <row r="44" spans="1:6" hidden="1" x14ac:dyDescent="0.2">
      <c r="A44" s="18"/>
      <c r="B44" s="18"/>
      <c r="C44" s="18"/>
      <c r="D44" s="18"/>
      <c r="E44" s="18"/>
      <c r="F44" s="18"/>
    </row>
    <row r="45" spans="1:6" hidden="1" x14ac:dyDescent="0.2">
      <c r="A45" s="18"/>
      <c r="B45" s="18"/>
      <c r="C45" s="18"/>
      <c r="D45" s="18"/>
      <c r="E45" s="18"/>
      <c r="F45" s="18"/>
    </row>
  </sheetData>
  <sheetProtection sheet="1" formatCells="0" insertRows="0" deleteRows="0"/>
  <dataConsolidate/>
  <mergeCells count="10">
    <mergeCell ref="E25:F25"/>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E2AC63DE-68EE-4701-85B3-49225E7647B2}">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xr:uid="{00000000-0002-0000-0500-000002000000}">
          <x14:formula1>
            <xm:f>'Summary and sign-off'!$A$45:$A$46</xm:f>
          </x14:formula1>
          <xm:sqref>C11:C24</xm:sqref>
        </x14:dataValidation>
        <x14:dataValidation type="list" errorStyle="information" operator="greaterThan" allowBlank="1" showInputMessage="1" prompt="Provide specific $ value if possible" xr:uid="{00000000-0002-0000-0500-000003000000}">
          <x14:formula1>
            <xm:f>'Summary and sign-off'!$A$39:$A$44</xm:f>
          </x14:formula1>
          <xm:sqref>E11:E24</xm:sqref>
        </x14:dataValidation>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ubactivity xmlns="4f9c820c-e7e2-444d-97ee-45f2b3485c1d">NA</Subactivity>
    <BusinessValue xmlns="4f9c820c-e7e2-444d-97ee-45f2b3485c1d" xsi:nil="true"/>
    <PRADateDisposal xmlns="4f9c820c-e7e2-444d-97ee-45f2b3485c1d" xsi:nil="true"/>
    <KeyWords xmlns="15ffb055-6eb4-45a1-bc20-bf2ac0d420da" xsi:nil="true"/>
    <SecurityClassification xmlns="15ffb055-6eb4-45a1-bc20-bf2ac0d420da">UNCLASSIFIED</SecurityClassification>
    <PRADate3 xmlns="4f9c820c-e7e2-444d-97ee-45f2b3485c1d" xsi:nil="true"/>
    <PRAText5 xmlns="4f9c820c-e7e2-444d-97ee-45f2b3485c1d" xsi:nil="true"/>
    <Level2 xmlns="c91a514c-9034-4fa3-897a-8352025b26ed">NA</Level2>
    <CopiedFrom xmlns="184c05c4-c568-455d-94a4-7e009b164348" xsi:nil="true"/>
    <Activity xmlns="4f9c820c-e7e2-444d-97ee-45f2b3485c1d">NA</Activity>
    <DE_x002f_NDE xmlns="56ce7d1b-2674-4f29-ad09-4e3172fc24b9" xsi:nil="true"/>
    <Directorate xmlns="56ce7d1b-2674-4f29-ad09-4e3172fc24b9" xsi:nil="true"/>
    <AggregationStatus xmlns="4f9c820c-e7e2-444d-97ee-45f2b3485c1d">Normal</AggregationStatus>
    <Month xmlns="56ce7d1b-2674-4f29-ad09-4e3172fc24b9">All Months</Month>
    <CategoryValue xmlns="4f9c820c-e7e2-444d-97ee-45f2b3485c1d">NA</CategoryValue>
    <PRADate2 xmlns="4f9c820c-e7e2-444d-97ee-45f2b3485c1d" xsi:nil="true"/>
    <SetLabel xmlns="c91a514c-9034-4fa3-897a-8352025b26ed">Del07M</SetLabel>
    <zLegacyJSON xmlns="184c05c4-c568-455d-94a4-7e009b164348" xsi:nil="true"/>
    <Case xmlns="4f9c820c-e7e2-444d-97ee-45f2b3485c1d">NA</Case>
    <PRAText1 xmlns="4f9c820c-e7e2-444d-97ee-45f2b3485c1d" xsi:nil="true"/>
    <PRAText4 xmlns="4f9c820c-e7e2-444d-97ee-45f2b3485c1d" xsi:nil="true"/>
    <Level3 xmlns="c91a514c-9034-4fa3-897a-8352025b26ed">NA</Level3>
    <Endorsements xmlns="184c05c4-c568-455d-94a4-7e009b164348">N/A</Endorsements>
    <Team xmlns="c91a514c-9034-4fa3-897a-8352025b26ed">Financial Management</Team>
    <Project xmlns="4f9c820c-e7e2-444d-97ee-45f2b3485c1d">NA</Project>
    <HasNHI xmlns="184c05c4-c568-455d-94a4-7e009b164348">false</HasNHI>
    <FunctionGroup xmlns="4f9c820c-e7e2-444d-97ee-45f2b3485c1d">Corporate Support</FunctionGroup>
    <Function xmlns="4f9c820c-e7e2-444d-97ee-45f2b3485c1d">Financial Management</Function>
    <RelatedPeople xmlns="4f9c820c-e7e2-444d-97ee-45f2b3485c1d">
      <UserInfo>
        <DisplayName/>
        <AccountId xsi:nil="true"/>
        <AccountType/>
      </UserInfo>
    </RelatedPeople>
    <AggregationNarrative xmlns="725c79e5-42ce-4aa0-ac78-b6418001f0d2" xsi:nil="true"/>
    <Channel xmlns="c91a514c-9034-4fa3-897a-8352025b26ed">NA</Channel>
    <PRAType xmlns="4f9c820c-e7e2-444d-97ee-45f2b3485c1d">Doc</PRAType>
    <PRADate1 xmlns="4f9c820c-e7e2-444d-97ee-45f2b3485c1d" xsi:nil="true"/>
    <FinancialYear xmlns="56ce7d1b-2674-4f29-ad09-4e3172fc24b9">2025-26</FinancialYear>
    <DocumentType xmlns="4f9c820c-e7e2-444d-97ee-45f2b3485c1d" xsi:nil="true"/>
    <PRAText3 xmlns="4f9c820c-e7e2-444d-97ee-45f2b3485c1d" xsi:nil="true"/>
    <OverrideLabel xmlns="c91a514c-9034-4fa3-897a-8352025b26ed" xsi:nil="true"/>
    <zLegacy xmlns="184c05c4-c568-455d-94a4-7e009b164348" xsi:nil="true"/>
    <Year xmlns="c91a514c-9034-4fa3-897a-8352025b26ed">NA</Year>
    <Narrative xmlns="4f9c820c-e7e2-444d-97ee-45f2b3485c1d" xsi:nil="true"/>
    <CategoryName xmlns="4f9c820c-e7e2-444d-97ee-45f2b3485c1d">NA</CategoryName>
    <PRADateTrigger xmlns="4f9c820c-e7e2-444d-97ee-45f2b3485c1d" xsi:nil="true"/>
    <Dataspecification xmlns="56ce7d1b-2674-4f29-ad09-4e3172fc24b9" xsi:nil="true"/>
    <Recipient xmlns="56ce7d1b-2674-4f29-ad09-4e3172fc24b9" xsi:nil="true"/>
    <PRAText2 xmlns="4f9c820c-e7e2-444d-97ee-45f2b3485c1d" xsi:nil="true"/>
    <zLegacyID xmlns="184c05c4-c568-455d-94a4-7e009b164348" xsi:nil="true"/>
    <QuestionNumber xmlns="56ce7d1b-2674-4f29-ad09-4e3172fc24b9" xsi:nil="true"/>
    <SharedWithUsers xmlns="a92161ee-a867-43fa-afc4-ef021add4eae">
      <UserInfo>
        <DisplayName>Ken Smart</DisplayName>
        <AccountId>87</AccountId>
        <AccountType/>
      </UserInfo>
      <UserInfo>
        <DisplayName>Nehalkumar patel</DisplayName>
        <AccountId>157</AccountId>
        <AccountType/>
      </UserInfo>
    </SharedWithUsers>
    <_Flow_SignoffStatus xmlns="56ce7d1b-2674-4f29-ad09-4e3172fc24b9" xsi:nil="true"/>
    <lcf76f155ced4ddcb4097134ff3c332f xmlns="56ce7d1b-2674-4f29-ad09-4e3172fc24b9">
      <Terms xmlns="http://schemas.microsoft.com/office/infopath/2007/PartnerControls"/>
    </lcf76f155ced4ddcb4097134ff3c332f>
    <TaxCatchAll xmlns="a92161ee-a867-43fa-afc4-ef021add4eae" xsi:nil="true"/>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eDocument" ma:contentTypeID="0x0101003BC0E9EEDF5206449FD73008040CB159001F5FD4CA14E4D14BB33C7447B3987260" ma:contentTypeVersion="213" ma:contentTypeDescription="Create a new document." ma:contentTypeScope="" ma:versionID="93af44dabc85f2d717d8b62d616725b6">
  <xsd:schema xmlns:xsd="http://www.w3.org/2001/XMLSchema" xmlns:xs="http://www.w3.org/2001/XMLSchema" xmlns:p="http://schemas.microsoft.com/office/2006/metadata/properties" xmlns:ns2="4f9c820c-e7e2-444d-97ee-45f2b3485c1d" xmlns:ns3="184c05c4-c568-455d-94a4-7e009b164348" xmlns:ns4="15ffb055-6eb4-45a1-bc20-bf2ac0d420da" xmlns:ns5="725c79e5-42ce-4aa0-ac78-b6418001f0d2" xmlns:ns6="c91a514c-9034-4fa3-897a-8352025b26ed" xmlns:ns7="56ce7d1b-2674-4f29-ad09-4e3172fc24b9" xmlns:ns8="a92161ee-a867-43fa-afc4-ef021add4eae" targetNamespace="http://schemas.microsoft.com/office/2006/metadata/properties" ma:root="true" ma:fieldsID="0ccb5520931f3070c2a9100fc09590c9" ns2:_="" ns3:_="" ns4:_="" ns5:_="" ns6:_="" ns7:_="" ns8:_="">
    <xsd:import namespace="4f9c820c-e7e2-444d-97ee-45f2b3485c1d"/>
    <xsd:import namespace="184c05c4-c568-455d-94a4-7e009b164348"/>
    <xsd:import namespace="15ffb055-6eb4-45a1-bc20-bf2ac0d420da"/>
    <xsd:import namespace="725c79e5-42ce-4aa0-ac78-b6418001f0d2"/>
    <xsd:import namespace="c91a514c-9034-4fa3-897a-8352025b26ed"/>
    <xsd:import namespace="56ce7d1b-2674-4f29-ad09-4e3172fc24b9"/>
    <xsd:import namespace="a92161ee-a867-43fa-afc4-ef021add4eae"/>
    <xsd:element name="properties">
      <xsd:complexType>
        <xsd:sequence>
          <xsd:element name="documentManagement">
            <xsd:complexType>
              <xsd:all>
                <xsd:element ref="ns2:DocumentType" minOccurs="0"/>
                <xsd:element ref="ns3:HasNHI" minOccurs="0"/>
                <xsd:element ref="ns4:KeyWords" minOccurs="0"/>
                <xsd:element ref="ns2:Narrative" minOccurs="0"/>
                <xsd:element ref="ns4:SecurityClassification" minOccurs="0"/>
                <xsd:element ref="ns2:Subactivity" minOccurs="0"/>
                <xsd:element ref="ns2:Case" minOccurs="0"/>
                <xsd:element ref="ns2:RelatedPeople" minOccurs="0"/>
                <xsd:element ref="ns2:CategoryName" minOccurs="0"/>
                <xsd:element ref="ns2:CategoryValue" minOccurs="0"/>
                <xsd:element ref="ns2:BusinessValue" minOccurs="0"/>
                <xsd:element ref="ns2:FunctionGroup" minOccurs="0"/>
                <xsd:element ref="ns2:Function" minOccurs="0"/>
                <xsd:element ref="ns2:PRAType" minOccurs="0"/>
                <xsd:element ref="ns2:PRADate1" minOccurs="0"/>
                <xsd:element ref="ns2:PRADate2" minOccurs="0"/>
                <xsd:element ref="ns2:PRADate3" minOccurs="0"/>
                <xsd:element ref="ns2:PRADateDisposal" minOccurs="0"/>
                <xsd:element ref="ns2:PRADateTrigger" minOccurs="0"/>
                <xsd:element ref="ns2:PRAText1" minOccurs="0"/>
                <xsd:element ref="ns2:PRAText2" minOccurs="0"/>
                <xsd:element ref="ns2:PRAText3" minOccurs="0"/>
                <xsd:element ref="ns2:PRAText4" minOccurs="0"/>
                <xsd:element ref="ns2:PRAText5" minOccurs="0"/>
                <xsd:element ref="ns2:AggregationStatus" minOccurs="0"/>
                <xsd:element ref="ns2:Project" minOccurs="0"/>
                <xsd:element ref="ns2:Activity" minOccurs="0"/>
                <xsd:element ref="ns5:AggregationNarrative" minOccurs="0"/>
                <xsd:element ref="ns6:Channel" minOccurs="0"/>
                <xsd:element ref="ns6:Team" minOccurs="0"/>
                <xsd:element ref="ns6:Level2" minOccurs="0"/>
                <xsd:element ref="ns6:Level3" minOccurs="0"/>
                <xsd:element ref="ns6:Year" minOccurs="0"/>
                <xsd:element ref="ns6:OverrideLabel" minOccurs="0"/>
                <xsd:element ref="ns6:SetLabel" minOccurs="0"/>
                <xsd:element ref="ns3:zLegacy" minOccurs="0"/>
                <xsd:element ref="ns3:zLegacyID" minOccurs="0"/>
                <xsd:element ref="ns3:zLegacyJSON" minOccurs="0"/>
                <xsd:element ref="ns3:CopiedFrom" minOccurs="0"/>
                <xsd:element ref="ns3:Endorsements" minOccurs="0"/>
                <xsd:element ref="ns7:FinancialYear" minOccurs="0"/>
                <xsd:element ref="ns7:Month" minOccurs="0"/>
                <xsd:element ref="ns7:DE_x002f_NDE" minOccurs="0"/>
                <xsd:element ref="ns7:Directorate" minOccurs="0"/>
                <xsd:element ref="ns7:MediaServiceMetadata" minOccurs="0"/>
                <xsd:element ref="ns7:MediaServiceFastMetadata" minOccurs="0"/>
                <xsd:element ref="ns7:MediaServiceObjectDetectorVersions" minOccurs="0"/>
                <xsd:element ref="ns7:Dataspecification" minOccurs="0"/>
                <xsd:element ref="ns8:SharedWithUsers" minOccurs="0"/>
                <xsd:element ref="ns8:SharedWithDetails" minOccurs="0"/>
                <xsd:element ref="ns7:Recipient" minOccurs="0"/>
                <xsd:element ref="ns7:MediaServiceSearchProperties" minOccurs="0"/>
                <xsd:element ref="ns7:QuestionNumber" minOccurs="0"/>
                <xsd:element ref="ns7:_Flow_SignoffStatus" minOccurs="0"/>
                <xsd:element ref="ns7:MediaServiceDateTaken" minOccurs="0"/>
                <xsd:element ref="ns7:lcf76f155ced4ddcb4097134ff3c332f" minOccurs="0"/>
                <xsd:element ref="ns8:TaxCatchAll" minOccurs="0"/>
                <xsd:element ref="ns7:MediaServiceGenerationTime" minOccurs="0"/>
                <xsd:element ref="ns7: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9c820c-e7e2-444d-97ee-45f2b3485c1d" elementFormDefault="qualified">
    <xsd:import namespace="http://schemas.microsoft.com/office/2006/documentManagement/types"/>
    <xsd:import namespace="http://schemas.microsoft.com/office/infopath/2007/PartnerControls"/>
    <xsd:element name="DocumentType" ma:index="8" nillable="true" ma:displayName="Document Type" ma:format="Dropdown" ma:hidden="true" ma:internalName="DocumentType" ma:readOnly="false">
      <xsd:simpleType>
        <xsd:restriction base="dms:Choice">
          <xsd:enumeration value="APPLICATION, certificate, consent related"/>
          <xsd:enumeration value="CONTRACT, Variation, Agreement"/>
          <xsd:enumeration value="CORRESPONDENCE"/>
          <xsd:enumeration value="DRAWING, Plan, Map"/>
          <xsd:enumeration value="EMPLOYMENT related"/>
          <xsd:enumeration value="FINANCIAL related"/>
          <xsd:enumeration value="KNOWLEDGE article"/>
          <xsd:enumeration value="MEETING related"/>
          <xsd:enumeration value="MEMO, Filenote, Email"/>
          <xsd:enumeration value="MODEL, Calculation, Working"/>
          <xsd:enumeration value="PHOTO, Image or Multi-media"/>
          <xsd:enumeration value="PRESENTATION"/>
          <xsd:enumeration value="PUBLICATION material"/>
          <xsd:enumeration value="PURCHASING related"/>
          <xsd:enumeration value="REPORT, or planning related"/>
          <xsd:enumeration value="RULES, Policy, Bylaw, procedure"/>
          <xsd:enumeration value="SERVICE REQUEST related"/>
          <xsd:enumeration value="SPECIFICATION or standard"/>
          <xsd:enumeration value="SUPPLIER PRODUCT Info"/>
          <xsd:enumeration value="TEMPLATE, Checklist or Form"/>
        </xsd:restriction>
      </xsd:simpleType>
    </xsd:element>
    <xsd:element name="Narrative" ma:index="11" nillable="true" ma:displayName="Narrative" ma:hidden="true" ma:internalName="Narrative" ma:readOnly="false">
      <xsd:simpleType>
        <xsd:restriction base="dms:Note"/>
      </xsd:simpleType>
    </xsd:element>
    <xsd:element name="Subactivity" ma:index="13" nillable="true" ma:displayName="Subactivity" ma:default="NA" ma:hidden="true" ma:internalName="Subactivity" ma:readOnly="false">
      <xsd:simpleType>
        <xsd:restriction base="dms:Text">
          <xsd:maxLength value="255"/>
        </xsd:restriction>
      </xsd:simpleType>
    </xsd:element>
    <xsd:element name="Case" ma:index="14" nillable="true" ma:displayName="Case" ma:default="NA" ma:hidden="true" ma:internalName="Case" ma:readOnly="false">
      <xsd:simpleType>
        <xsd:restriction base="dms:Text">
          <xsd:maxLength value="255"/>
        </xsd:restriction>
      </xsd:simpleType>
    </xsd:element>
    <xsd:element name="RelatedPeople" ma:index="15" nillable="true" ma:displayName="Related People" ma:hidden="true" ma:list="UserInfo" ma:SharePointGroup="0" ma:internalName="RelatedPeople"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ategoryName" ma:index="16" nillable="true" ma:displayName="Category 1" ma:default="NA" ma:hidden="true" ma:internalName="CategoryName" ma:readOnly="false">
      <xsd:simpleType>
        <xsd:restriction base="dms:Text">
          <xsd:maxLength value="255"/>
        </xsd:restriction>
      </xsd:simpleType>
    </xsd:element>
    <xsd:element name="CategoryValue" ma:index="17" nillable="true" ma:displayName="Category 2" ma:default="NA" ma:hidden="true" ma:internalName="CategoryValue" ma:readOnly="false">
      <xsd:simpleType>
        <xsd:restriction base="dms:Text">
          <xsd:maxLength value="255"/>
        </xsd:restriction>
      </xsd:simpleType>
    </xsd:element>
    <xsd:element name="BusinessValue" ma:index="18" nillable="true" ma:displayName="Business Value" ma:hidden="true" ma:internalName="BusinessValue" ma:readOnly="false">
      <xsd:simpleType>
        <xsd:restriction base="dms:Text">
          <xsd:maxLength value="255"/>
        </xsd:restriction>
      </xsd:simpleType>
    </xsd:element>
    <xsd:element name="FunctionGroup" ma:index="19" nillable="true" ma:displayName="Function Group" ma:default="Corporate Support" ma:hidden="true" ma:internalName="FunctionGroup" ma:readOnly="false">
      <xsd:simpleType>
        <xsd:restriction base="dms:Text">
          <xsd:maxLength value="255"/>
        </xsd:restriction>
      </xsd:simpleType>
    </xsd:element>
    <xsd:element name="Function" ma:index="20" nillable="true" ma:displayName="Function" ma:default="Financial Management" ma:hidden="true" ma:internalName="Function" ma:readOnly="false">
      <xsd:simpleType>
        <xsd:restriction base="dms:Text">
          <xsd:maxLength value="255"/>
        </xsd:restriction>
      </xsd:simpleType>
    </xsd:element>
    <xsd:element name="PRAType" ma:index="21" nillable="true" ma:displayName="PRA Type" ma:default="Doc" ma:hidden="true" ma:indexed="true" ma:internalName="PRAType" ma:readOnly="false">
      <xsd:simpleType>
        <xsd:restriction base="dms:Text">
          <xsd:maxLength value="255"/>
        </xsd:restriction>
      </xsd:simpleType>
    </xsd:element>
    <xsd:element name="PRADate1" ma:index="22" nillable="true" ma:displayName="PRA Date 1" ma:format="DateOnly" ma:hidden="true" ma:internalName="PRADate1" ma:readOnly="false">
      <xsd:simpleType>
        <xsd:restriction base="dms:DateTime"/>
      </xsd:simpleType>
    </xsd:element>
    <xsd:element name="PRADate2" ma:index="23" nillable="true" ma:displayName="PRA Date 2" ma:format="DateOnly" ma:hidden="true" ma:internalName="PRADate2" ma:readOnly="false">
      <xsd:simpleType>
        <xsd:restriction base="dms:DateTime"/>
      </xsd:simpleType>
    </xsd:element>
    <xsd:element name="PRADate3" ma:index="24" nillable="true" ma:displayName="PRA Date 3" ma:format="DateOnly" ma:hidden="true" ma:internalName="PRADate3" ma:readOnly="false">
      <xsd:simpleType>
        <xsd:restriction base="dms:DateTime"/>
      </xsd:simpleType>
    </xsd:element>
    <xsd:element name="PRADateDisposal" ma:index="25" nillable="true" ma:displayName="PRA Date Disposal" ma:format="DateOnly" ma:hidden="true" ma:internalName="PRADateDisposal" ma:readOnly="false">
      <xsd:simpleType>
        <xsd:restriction base="dms:DateTime"/>
      </xsd:simpleType>
    </xsd:element>
    <xsd:element name="PRADateTrigger" ma:index="26" nillable="true" ma:displayName="PRA Date Trigger" ma:format="DateOnly" ma:hidden="true" ma:internalName="PRADateTrigger" ma:readOnly="false">
      <xsd:simpleType>
        <xsd:restriction base="dms:DateTime"/>
      </xsd:simpleType>
    </xsd:element>
    <xsd:element name="PRAText1" ma:index="27" nillable="true" ma:displayName="PRA Text 1" ma:hidden="true" ma:internalName="PRAText1" ma:readOnly="false">
      <xsd:simpleType>
        <xsd:restriction base="dms:Text">
          <xsd:maxLength value="255"/>
        </xsd:restriction>
      </xsd:simpleType>
    </xsd:element>
    <xsd:element name="PRAText2" ma:index="28" nillable="true" ma:displayName="PRA Text 2" ma:hidden="true" ma:internalName="PRAText2" ma:readOnly="false">
      <xsd:simpleType>
        <xsd:restriction base="dms:Text">
          <xsd:maxLength value="255"/>
        </xsd:restriction>
      </xsd:simpleType>
    </xsd:element>
    <xsd:element name="PRAText3" ma:index="29" nillable="true" ma:displayName="PRA Text 3" ma:hidden="true" ma:internalName="PRAText3" ma:readOnly="false">
      <xsd:simpleType>
        <xsd:restriction base="dms:Text">
          <xsd:maxLength value="255"/>
        </xsd:restriction>
      </xsd:simpleType>
    </xsd:element>
    <xsd:element name="PRAText4" ma:index="30" nillable="true" ma:displayName="PRA Text 4" ma:hidden="true" ma:internalName="PRAText4" ma:readOnly="false">
      <xsd:simpleType>
        <xsd:restriction base="dms:Text">
          <xsd:maxLength value="255"/>
        </xsd:restriction>
      </xsd:simpleType>
    </xsd:element>
    <xsd:element name="PRAText5" ma:index="31" nillable="true" ma:displayName="PRA Text 5" ma:hidden="true" ma:internalName="PRAText5" ma:readOnly="false">
      <xsd:simpleType>
        <xsd:restriction base="dms:Text">
          <xsd:maxLength value="255"/>
        </xsd:restriction>
      </xsd:simpleType>
    </xsd:element>
    <xsd:element name="AggregationStatus" ma:index="32" nillable="true" ma:displayName="Aggregation Status" ma:default="Normal" ma:format="Dropdown" ma:hidden="true" ma:internalName="AggregationStatus" ma:readOnly="false">
      <xsd:simpleType>
        <xsd:union memberTypes="dms:Text">
          <xsd:simpleType>
            <xsd:restriction base="dms:Choice">
              <xsd:enumeration value="Delete Soon"/>
              <xsd:enumeration value="Transfer Soon"/>
              <xsd:enumeration value="Appraise Soon"/>
              <xsd:enumeration value="Delete"/>
              <xsd:enumeration value="Transfer"/>
              <xsd:enumeration value="Appraise"/>
              <xsd:enumeration value="Hold"/>
              <xsd:enumeration value="Normal"/>
              <xsd:enumeration value="Archive"/>
            </xsd:restriction>
          </xsd:simpleType>
        </xsd:union>
      </xsd:simpleType>
    </xsd:element>
    <xsd:element name="Project" ma:index="33" nillable="true" ma:displayName="Project" ma:default="NA" ma:hidden="true" ma:internalName="Project" ma:readOnly="false">
      <xsd:simpleType>
        <xsd:restriction base="dms:Text">
          <xsd:maxLength value="255"/>
        </xsd:restriction>
      </xsd:simpleType>
    </xsd:element>
    <xsd:element name="Activity" ma:index="34" nillable="true" ma:displayName="Activity" ma:default="NA" ma:hidden="true" ma:internalName="Activity"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84c05c4-c568-455d-94a4-7e009b164348" elementFormDefault="qualified">
    <xsd:import namespace="http://schemas.microsoft.com/office/2006/documentManagement/types"/>
    <xsd:import namespace="http://schemas.microsoft.com/office/infopath/2007/PartnerControls"/>
    <xsd:element name="HasNHI" ma:index="9" nillable="true" ma:displayName="Has NHI" ma:default="0" ma:internalName="HasNHI" ma:readOnly="false">
      <xsd:simpleType>
        <xsd:restriction base="dms:Boolean"/>
      </xsd:simpleType>
    </xsd:element>
    <xsd:element name="zLegacy" ma:index="43" nillable="true" ma:displayName="zLegacy" ma:hidden="true" ma:internalName="zLegacy" ma:readOnly="false">
      <xsd:simpleType>
        <xsd:restriction base="dms:Note"/>
      </xsd:simpleType>
    </xsd:element>
    <xsd:element name="zLegacyID" ma:index="44" nillable="true" ma:displayName="zLegacyID" ma:hidden="true" ma:indexed="true" ma:internalName="zLegacyID" ma:readOnly="false">
      <xsd:simpleType>
        <xsd:restriction base="dms:Text">
          <xsd:maxLength value="255"/>
        </xsd:restriction>
      </xsd:simpleType>
    </xsd:element>
    <xsd:element name="zLegacyJSON" ma:index="45" nillable="true" ma:displayName="zLegacyJSON" ma:hidden="true" ma:internalName="zLegacyJSON" ma:readOnly="false">
      <xsd:simpleType>
        <xsd:restriction base="dms:Note"/>
      </xsd:simpleType>
    </xsd:element>
    <xsd:element name="CopiedFrom" ma:index="46" nillable="true" ma:displayName="Copied From" ma:hidden="true" ma:internalName="CopiedFrom" ma:readOnly="false">
      <xsd:simpleType>
        <xsd:restriction base="dms:Text">
          <xsd:maxLength value="255"/>
        </xsd:restriction>
      </xsd:simpleType>
    </xsd:element>
    <xsd:element name="Endorsements" ma:index="47" nillable="true" ma:displayName="Endorsements" ma:default="N/A" ma:format="Dropdown" ma:internalName="Endorsements" ma:readOnly="false">
      <xsd:simpleType>
        <xsd:restriction base="dms:Choice">
          <xsd:enumeration value="N/A"/>
          <xsd:enumeration value="APPOINTMENTS"/>
          <xsd:enumeration value="BUDGET"/>
          <xsd:enumeration value="CABINET"/>
          <xsd:enumeration value="COMMERCIAL"/>
          <xsd:enumeration value="[DEPARTMENT] USE ONLY"/>
          <xsd:enumeration value="EMBARGOED FOR RELEASE"/>
          <xsd:enumeration value="EVALUATIVE"/>
          <xsd:enumeration value="HONOURS"/>
          <xsd:enumeration value="LEGAL PRIVILEGE"/>
          <xsd:enumeration value="MEDICAL"/>
          <xsd:enumeration value="NEW ZEALAND EYES ONLY (NZEO)"/>
          <xsd:enumeration value="STAFF"/>
          <xsd:enumeration value="POLICY"/>
          <xsd:enumeration value="TO BE REVIEWED ON"/>
          <xsd:enumeration value="RELEASEABLE TO (REL)"/>
        </xsd:restriction>
      </xsd:simpleType>
    </xsd:element>
  </xsd:schema>
  <xsd:schema xmlns:xsd="http://www.w3.org/2001/XMLSchema" xmlns:xs="http://www.w3.org/2001/XMLSchema" xmlns:dms="http://schemas.microsoft.com/office/2006/documentManagement/types" xmlns:pc="http://schemas.microsoft.com/office/infopath/2007/PartnerControls" targetNamespace="15ffb055-6eb4-45a1-bc20-bf2ac0d420da" elementFormDefault="qualified">
    <xsd:import namespace="http://schemas.microsoft.com/office/2006/documentManagement/types"/>
    <xsd:import namespace="http://schemas.microsoft.com/office/infopath/2007/PartnerControls"/>
    <xsd:element name="KeyWords" ma:index="10" nillable="true" ma:displayName="Key Words" ma:hidden="true" ma:internalName="KeyWords" ma:readOnly="false">
      <xsd:simpleType>
        <xsd:restriction base="dms:Note"/>
      </xsd:simpleType>
    </xsd:element>
    <xsd:element name="SecurityClassification" ma:index="12" nillable="true" ma:displayName="Security Classification" ma:default="UNCLASSIFIED" ma:format="Dropdown" ma:internalName="SecurityClassification" ma:readOnly="false">
      <xsd:simpleType>
        <xsd:restriction base="dms:Choice">
          <xsd:enumeration value="UNCLASSIFIED"/>
          <xsd:enumeration value="IN-CONFIDENCE"/>
          <xsd:enumeration value="SENSITIVE"/>
          <xsd:enumeration value="RESTRICTED"/>
        </xsd:restriction>
      </xsd:simpleType>
    </xsd:element>
  </xsd:schema>
  <xsd:schema xmlns:xsd="http://www.w3.org/2001/XMLSchema" xmlns:xs="http://www.w3.org/2001/XMLSchema" xmlns:dms="http://schemas.microsoft.com/office/2006/documentManagement/types" xmlns:pc="http://schemas.microsoft.com/office/infopath/2007/PartnerControls" targetNamespace="725c79e5-42ce-4aa0-ac78-b6418001f0d2" elementFormDefault="qualified">
    <xsd:import namespace="http://schemas.microsoft.com/office/2006/documentManagement/types"/>
    <xsd:import namespace="http://schemas.microsoft.com/office/infopath/2007/PartnerControls"/>
    <xsd:element name="AggregationNarrative" ma:index="35" nillable="true" ma:displayName="Aggregation Narrative" ma:hidden="true" ma:internalName="AggregationNarrativ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91a514c-9034-4fa3-897a-8352025b26ed" elementFormDefault="qualified">
    <xsd:import namespace="http://schemas.microsoft.com/office/2006/documentManagement/types"/>
    <xsd:import namespace="http://schemas.microsoft.com/office/infopath/2007/PartnerControls"/>
    <xsd:element name="Channel" ma:index="36" nillable="true" ma:displayName="Channel" ma:default="NA" ma:hidden="true" ma:internalName="Channel" ma:readOnly="false">
      <xsd:simpleType>
        <xsd:restriction base="dms:Text">
          <xsd:maxLength value="255"/>
        </xsd:restriction>
      </xsd:simpleType>
    </xsd:element>
    <xsd:element name="Team" ma:index="37" nillable="true" ma:displayName="Team" ma:default="Financial Management" ma:hidden="true" ma:internalName="Team" ma:readOnly="false">
      <xsd:simpleType>
        <xsd:restriction base="dms:Text">
          <xsd:maxLength value="255"/>
        </xsd:restriction>
      </xsd:simpleType>
    </xsd:element>
    <xsd:element name="Level2" ma:index="38" nillable="true" ma:displayName="Level 2" ma:default="NA" ma:hidden="true" ma:internalName="Level2" ma:readOnly="false">
      <xsd:simpleType>
        <xsd:restriction base="dms:Text">
          <xsd:maxLength value="255"/>
        </xsd:restriction>
      </xsd:simpleType>
    </xsd:element>
    <xsd:element name="Level3" ma:index="39" nillable="true" ma:displayName="Level 3" ma:default="NA" ma:hidden="true" ma:internalName="Level3" ma:readOnly="false">
      <xsd:simpleType>
        <xsd:restriction base="dms:Text">
          <xsd:maxLength value="255"/>
        </xsd:restriction>
      </xsd:simpleType>
    </xsd:element>
    <xsd:element name="Year" ma:index="40" nillable="true" ma:displayName="Year" ma:default="NA" ma:hidden="true" ma:internalName="Year" ma:readOnly="false">
      <xsd:simpleType>
        <xsd:restriction base="dms:Text">
          <xsd:maxLength value="255"/>
        </xsd:restriction>
      </xsd:simpleType>
    </xsd:element>
    <xsd:element name="OverrideLabel" ma:index="41" nillable="true" ma:displayName="Override Label" ma:hidden="true" ma:indexed="true" ma:internalName="OverrideLabel" ma:readOnly="false">
      <xsd:simpleType>
        <xsd:restriction base="dms:Text">
          <xsd:maxLength value="255"/>
        </xsd:restriction>
      </xsd:simpleType>
    </xsd:element>
    <xsd:element name="SetLabel" ma:index="42" nillable="true" ma:displayName="Set Label" ma:default="Del07M" ma:hidden="true" ma:indexed="true" ma:internalName="SetLabel"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6ce7d1b-2674-4f29-ad09-4e3172fc24b9" elementFormDefault="qualified">
    <xsd:import namespace="http://schemas.microsoft.com/office/2006/documentManagement/types"/>
    <xsd:import namespace="http://schemas.microsoft.com/office/infopath/2007/PartnerControls"/>
    <xsd:element name="FinancialYear" ma:index="48" nillable="true" ma:displayName="Financial Year" ma:format="Dropdown" ma:internalName="FinancialYear">
      <xsd:simpleType>
        <xsd:restriction base="dms:Choice">
          <xsd:enumeration value="All Years"/>
          <xsd:enumeration value="2025-26"/>
          <xsd:enumeration value="2024-25"/>
          <xsd:enumeration value="2023-24"/>
          <xsd:enumeration value="2022-23"/>
          <xsd:enumeration value="2021-22"/>
          <xsd:enumeration value="2020-21"/>
          <xsd:enumeration value="Pre 2019-20"/>
        </xsd:restriction>
      </xsd:simpleType>
    </xsd:element>
    <xsd:element name="Month" ma:index="49" nillable="true" ma:displayName="Month" ma:format="Dropdown" ma:internalName="Month">
      <xsd:simpleType>
        <xsd:restriction base="dms:Choice">
          <xsd:enumeration value="01 Jul"/>
          <xsd:enumeration value="02 Aug"/>
          <xsd:enumeration value="03 Sep"/>
          <xsd:enumeration value="04 Oct"/>
          <xsd:enumeration value="05 Nov"/>
          <xsd:enumeration value="06 Dec"/>
          <xsd:enumeration value="07 Jan"/>
          <xsd:enumeration value="08 Feb"/>
          <xsd:enumeration value="09 Mar"/>
          <xsd:enumeration value="10 Apr"/>
          <xsd:enumeration value="11 May"/>
          <xsd:enumeration value="12 Jun"/>
          <xsd:enumeration value="All Months"/>
        </xsd:restriction>
      </xsd:simpleType>
    </xsd:element>
    <xsd:element name="DE_x002f_NDE" ma:index="50" nillable="true" ma:displayName="DE/NDE" ma:format="Dropdown" ma:internalName="DE_x002f_NDE">
      <xsd:simpleType>
        <xsd:restriction base="dms:Choice">
          <xsd:enumeration value="DE"/>
          <xsd:enumeration value="NDE"/>
          <xsd:enumeration value="DE/NDE"/>
        </xsd:restriction>
      </xsd:simpleType>
    </xsd:element>
    <xsd:element name="Directorate" ma:index="51" nillable="true" ma:displayName="Directorate" ma:format="Dropdown" ma:internalName="Directorate">
      <xsd:simpleType>
        <xsd:restriction base="dms:Choice">
          <xsd:enumeration value="Manatu Hauora All"/>
          <xsd:enumeration value="Cancer Control Agency"/>
          <xsd:enumeration value="Clincial, Community and Mental Health"/>
          <xsd:enumeration value="Corporate Services"/>
          <xsd:enumeration value="Evidence Research and Innovation"/>
          <xsd:enumeration value="Government and Executive Services"/>
          <xsd:enumeration value="Maori Health"/>
          <xsd:enumeration value="Public Health Agency"/>
          <xsd:enumeration value="Regulation and Monitoring"/>
          <xsd:enumeration value="Sector Reform Integration"/>
          <xsd:enumeration value="Strategy Policy and Legislation"/>
          <xsd:enumeration value="Transformation Management Office"/>
        </xsd:restriction>
      </xsd:simpleType>
    </xsd:element>
    <xsd:element name="MediaServiceMetadata" ma:index="52" nillable="true" ma:displayName="MediaServiceMetadata" ma:hidden="true" ma:internalName="MediaServiceMetadata" ma:readOnly="true">
      <xsd:simpleType>
        <xsd:restriction base="dms:Note"/>
      </xsd:simpleType>
    </xsd:element>
    <xsd:element name="MediaServiceFastMetadata" ma:index="53" nillable="true" ma:displayName="MediaServiceFastMetadata" ma:hidden="true" ma:internalName="MediaServiceFastMetadata" ma:readOnly="true">
      <xsd:simpleType>
        <xsd:restriction base="dms:Note"/>
      </xsd:simpleType>
    </xsd:element>
    <xsd:element name="MediaServiceObjectDetectorVersions" ma:index="54" nillable="true" ma:displayName="MediaServiceObjectDetectorVersions" ma:hidden="true" ma:indexed="true" ma:internalName="MediaServiceObjectDetectorVersions" ma:readOnly="true">
      <xsd:simpleType>
        <xsd:restriction base="dms:Text"/>
      </xsd:simpleType>
    </xsd:element>
    <xsd:element name="Dataspecification" ma:index="55" nillable="true" ma:displayName="Data specification" ma:format="Dropdown" ma:internalName="Dataspecification">
      <xsd:simpleType>
        <xsd:restriction base="dms:Choice">
          <xsd:enumeration value="Monthly Reports"/>
          <xsd:enumeration value="Transactions"/>
          <xsd:enumeration value="Other Reporting"/>
          <xsd:enumeration value="Project Reporting"/>
          <xsd:enumeration value="Contractors and Consultants"/>
          <xsd:enumeration value="Carbon Emissions"/>
          <xsd:enumeration value="Other Analysis"/>
          <xsd:enumeration value="Forecasting"/>
          <xsd:enumeration value="Estimates"/>
          <xsd:enumeration value="Annual Review"/>
        </xsd:restriction>
      </xsd:simpleType>
    </xsd:element>
    <xsd:element name="Recipient" ma:index="58" nillable="true" ma:displayName="Recipient" ma:format="Dropdown" ma:internalName="Recipient">
      <xsd:simpleType>
        <xsd:restriction base="dms:Choice">
          <xsd:enumeration value="Public Service Commisson"/>
          <xsd:enumeration value="Statistics NZ"/>
          <xsd:enumeration value="MBIE"/>
          <xsd:enumeration value="TBC"/>
        </xsd:restriction>
      </xsd:simpleType>
    </xsd:element>
    <xsd:element name="MediaServiceSearchProperties" ma:index="60" nillable="true" ma:displayName="MediaServiceSearchProperties" ma:hidden="true" ma:internalName="MediaServiceSearchProperties" ma:readOnly="true">
      <xsd:simpleType>
        <xsd:restriction base="dms:Note"/>
      </xsd:simpleType>
    </xsd:element>
    <xsd:element name="QuestionNumber" ma:index="61" nillable="true" ma:displayName="Question Number" ma:format="Dropdown" ma:internalName="QuestionNumber">
      <xsd:simpleType>
        <xsd:restriction base="dms:Text">
          <xsd:maxLength value="255"/>
        </xsd:restriction>
      </xsd:simpleType>
    </xsd:element>
    <xsd:element name="_Flow_SignoffStatus" ma:index="62" nillable="true" ma:displayName="Sign-off status" ma:internalName="_x0024_Resources_x003a_core_x002c_Signoff_Status">
      <xsd:simpleType>
        <xsd:restriction base="dms:Text"/>
      </xsd:simpleType>
    </xsd:element>
    <xsd:element name="MediaServiceDateTaken" ma:index="63" nillable="true" ma:displayName="MediaServiceDateTaken" ma:hidden="true" ma:indexed="true" ma:internalName="MediaServiceDateTaken" ma:readOnly="true">
      <xsd:simpleType>
        <xsd:restriction base="dms:Text"/>
      </xsd:simpleType>
    </xsd:element>
    <xsd:element name="lcf76f155ced4ddcb4097134ff3c332f" ma:index="65" nillable="true" ma:taxonomy="true" ma:internalName="lcf76f155ced4ddcb4097134ff3c332f" ma:taxonomyFieldName="MediaServiceImageTags" ma:displayName="Image Tags" ma:readOnly="false" ma:fieldId="{5cf76f15-5ced-4ddc-b409-7134ff3c332f}" ma:taxonomyMulti="true" ma:sspId="0413e039-5297-4392-bfce-c6182202c714" ma:termSetId="09814cd3-568e-fe90-9814-8d621ff8fb84" ma:anchorId="fba54fb3-c3e1-fe81-a776-ca4b69148c4d" ma:open="true" ma:isKeyword="false">
      <xsd:complexType>
        <xsd:sequence>
          <xsd:element ref="pc:Terms" minOccurs="0" maxOccurs="1"/>
        </xsd:sequence>
      </xsd:complexType>
    </xsd:element>
    <xsd:element name="MediaServiceGenerationTime" ma:index="67" nillable="true" ma:displayName="MediaServiceGenerationTime" ma:hidden="true" ma:internalName="MediaServiceGenerationTime" ma:readOnly="true">
      <xsd:simpleType>
        <xsd:restriction base="dms:Text"/>
      </xsd:simpleType>
    </xsd:element>
    <xsd:element name="MediaServiceEventHashCode" ma:index="6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2161ee-a867-43fa-afc4-ef021add4eae" elementFormDefault="qualified">
    <xsd:import namespace="http://schemas.microsoft.com/office/2006/documentManagement/types"/>
    <xsd:import namespace="http://schemas.microsoft.com/office/infopath/2007/PartnerControls"/>
    <xsd:element name="SharedWithUsers" ma:index="5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7" nillable="true" ma:displayName="Shared With Details" ma:internalName="SharedWithDetails" ma:readOnly="true">
      <xsd:simpleType>
        <xsd:restriction base="dms:Note">
          <xsd:maxLength value="255"/>
        </xsd:restriction>
      </xsd:simpleType>
    </xsd:element>
    <xsd:element name="TaxCatchAll" ma:index="66" nillable="true" ma:displayName="Taxonomy Catch All Column" ma:hidden="true" ma:list="{2b72d2fd-4215-4593-be4a-ddc5085d248a}" ma:internalName="TaxCatchAll" ma:showField="CatchAllData" ma:web="a92161ee-a867-43fa-afc4-ef021add4e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579D7F4-D0D7-4BCB-BBEA-E7C37A64913E}">
  <ds:schemaRefs>
    <ds:schemaRef ds:uri="http://schemas.microsoft.com/office/2006/metadata/properties"/>
    <ds:schemaRef ds:uri="http://schemas.microsoft.com/office/infopath/2007/PartnerControls"/>
    <ds:schemaRef ds:uri="4f9c820c-e7e2-444d-97ee-45f2b3485c1d"/>
    <ds:schemaRef ds:uri="15ffb055-6eb4-45a1-bc20-bf2ac0d420da"/>
    <ds:schemaRef ds:uri="c91a514c-9034-4fa3-897a-8352025b26ed"/>
    <ds:schemaRef ds:uri="184c05c4-c568-455d-94a4-7e009b164348"/>
    <ds:schemaRef ds:uri="56ce7d1b-2674-4f29-ad09-4e3172fc24b9"/>
    <ds:schemaRef ds:uri="725c79e5-42ce-4aa0-ac78-b6418001f0d2"/>
    <ds:schemaRef ds:uri="a92161ee-a867-43fa-afc4-ef021add4eae"/>
  </ds:schemaRefs>
</ds:datastoreItem>
</file>

<file path=customXml/itemProps2.xml><?xml version="1.0" encoding="utf-8"?>
<ds:datastoreItem xmlns:ds="http://schemas.openxmlformats.org/officeDocument/2006/customXml" ds:itemID="{239DBCAB-6875-4133-81DD-45924FC1DF38}">
  <ds:schemaRefs>
    <ds:schemaRef ds:uri="http://schemas.microsoft.com/sharepoint/events"/>
  </ds:schemaRefs>
</ds:datastoreItem>
</file>

<file path=customXml/itemProps3.xml><?xml version="1.0" encoding="utf-8"?>
<ds:datastoreItem xmlns:ds="http://schemas.openxmlformats.org/officeDocument/2006/customXml" ds:itemID="{6C6A401E-B983-48F3-ADF0-8594D7EE483B}">
  <ds:schemaRefs>
    <ds:schemaRef ds:uri="http://schemas.microsoft.com/sharepoint/v3/contenttype/forms"/>
  </ds:schemaRefs>
</ds:datastoreItem>
</file>

<file path=customXml/itemProps4.xml><?xml version="1.0" encoding="utf-8"?>
<ds:datastoreItem xmlns:ds="http://schemas.openxmlformats.org/officeDocument/2006/customXml" ds:itemID="{AD9646BE-A480-4EDE-8C23-7E40410641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9c820c-e7e2-444d-97ee-45f2b3485c1d"/>
    <ds:schemaRef ds:uri="184c05c4-c568-455d-94a4-7e009b164348"/>
    <ds:schemaRef ds:uri="15ffb055-6eb4-45a1-bc20-bf2ac0d420da"/>
    <ds:schemaRef ds:uri="725c79e5-42ce-4aa0-ac78-b6418001f0d2"/>
    <ds:schemaRef ds:uri="c91a514c-9034-4fa3-897a-8352025b26ed"/>
    <ds:schemaRef ds:uri="56ce7d1b-2674-4f29-ad09-4e3172fc24b9"/>
    <ds:schemaRef ds:uri="a92161ee-a867-43fa-afc4-ef021add4e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Guidance for agencies</vt:lpstr>
      <vt:lpstr>Summary and sign-off</vt:lpstr>
      <vt:lpstr>Travel</vt:lpstr>
      <vt:lpstr>Hospitality</vt:lpstr>
      <vt:lpstr>All other expenses</vt:lpstr>
      <vt:lpstr>Gifts and benefits</vt:lpstr>
      <vt:lpstr>'All other expenses'!Print_Area</vt:lpstr>
      <vt:lpstr>'Gifts and benefits'!Print_Area</vt:lpstr>
      <vt:lpstr>'Guidance for agencies'!Print_Area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Shirlee Wilton</cp:lastModifiedBy>
  <cp:revision/>
  <dcterms:created xsi:type="dcterms:W3CDTF">2010-10-17T20:59:02Z</dcterms:created>
  <dcterms:modified xsi:type="dcterms:W3CDTF">2026-07-26T23:23:42Z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0x0101003BC0E9EEDF5206449FD73008040CB159001F5FD4CA14E4D14BB33C7447B3987260</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a34be566-9065-4f7d-8d64-c4ce0ce5b2c5</vt:lpwstr>
  </property>
  <property fmtid="{D5CDD505-2E9C-101B-9397-08002B2CF9AE}" pid="10" name="SharedWithUsers">
    <vt:lpwstr>87;#Ken Smart;#157;#Nehalkumar patel</vt:lpwstr>
  </property>
  <property fmtid="{D5CDD505-2E9C-101B-9397-08002B2CF9AE}" pid="11" name="_dlc_DocId">
    <vt:lpwstr>MOHECM-1802891259-4435</vt:lpwstr>
  </property>
  <property fmtid="{D5CDD505-2E9C-101B-9397-08002B2CF9AE}" pid="12" name="_dlc_DocIdUrl">
    <vt:lpwstr>https://mohgovtnz.sharepoint.com/sites/moh-ecm-FinMgt/_layouts/15/DocIdRedir.aspx?ID=MOHECM-1802891259-4435, MOHECM-1802891259-4435</vt:lpwstr>
  </property>
  <property fmtid="{D5CDD505-2E9C-101B-9397-08002B2CF9AE}" pid="13" name="MediaServiceImageTags">
    <vt:lpwstr/>
  </property>
  <property fmtid="{D5CDD505-2E9C-101B-9397-08002B2CF9AE}" pid="14" name="MSIP_Label_defa4170-0d19-0005-0004-bc88714345d2_Enabled">
    <vt:lpwstr>true</vt:lpwstr>
  </property>
  <property fmtid="{D5CDD505-2E9C-101B-9397-08002B2CF9AE}" pid="15" name="MSIP_Label_defa4170-0d19-0005-0004-bc88714345d2_SetDate">
    <vt:lpwstr>2026-07-26T23:22:36Z</vt:lpwstr>
  </property>
  <property fmtid="{D5CDD505-2E9C-101B-9397-08002B2CF9AE}" pid="16" name="MSIP_Label_defa4170-0d19-0005-0004-bc88714345d2_Method">
    <vt:lpwstr>Standard</vt:lpwstr>
  </property>
  <property fmtid="{D5CDD505-2E9C-101B-9397-08002B2CF9AE}" pid="17" name="MSIP_Label_defa4170-0d19-0005-0004-bc88714345d2_Name">
    <vt:lpwstr>defa4170-0d19-0005-0004-bc88714345d2</vt:lpwstr>
  </property>
  <property fmtid="{D5CDD505-2E9C-101B-9397-08002B2CF9AE}" pid="18" name="MSIP_Label_defa4170-0d19-0005-0004-bc88714345d2_SiteId">
    <vt:lpwstr>40cd6264-fa68-44bf-a74e-8a0ca9cf27e1</vt:lpwstr>
  </property>
  <property fmtid="{D5CDD505-2E9C-101B-9397-08002B2CF9AE}" pid="19" name="MSIP_Label_defa4170-0d19-0005-0004-bc88714345d2_ActionId">
    <vt:lpwstr>5c1e9312-d618-4d7b-a0f5-f06f837081ad</vt:lpwstr>
  </property>
  <property fmtid="{D5CDD505-2E9C-101B-9397-08002B2CF9AE}" pid="20" name="MSIP_Label_defa4170-0d19-0005-0004-bc88714345d2_ContentBits">
    <vt:lpwstr>0</vt:lpwstr>
  </property>
  <property fmtid="{D5CDD505-2E9C-101B-9397-08002B2CF9AE}" pid="21" name="MSIP_Label_defa4170-0d19-0005-0004-bc88714345d2_Tag">
    <vt:lpwstr>10, 3, 0, 1</vt:lpwstr>
  </property>
</Properties>
</file>